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145" yWindow="1245" windowWidth="11580" windowHeight="8835" tabRatio="951" firstSheet="5" activeTab="5"/>
  </bookViews>
  <sheets>
    <sheet name="24-01-001" sheetId="10" r:id="rId1"/>
    <sheet name="24-01-001 res " sheetId="11" r:id="rId2"/>
    <sheet name="24-02-001" sheetId="23" r:id="rId3"/>
    <sheet name="24-02-001 res" sheetId="24" r:id="rId4"/>
    <sheet name="24-02-002" sheetId="25" r:id="rId5"/>
    <sheet name="24-02-002 res" sheetId="26" r:id="rId6"/>
    <sheet name="24-02-003" sheetId="27" r:id="rId7"/>
    <sheet name="24-02-003 res" sheetId="28" r:id="rId8"/>
    <sheet name="24-03-001" sheetId="29" r:id="rId9"/>
    <sheet name="24-03-001 res" sheetId="30" r:id="rId10"/>
    <sheet name="24-03-002" sheetId="31" r:id="rId11"/>
    <sheet name="24-03-002 res" sheetId="32" r:id="rId12"/>
    <sheet name="24-03-003" sheetId="33" r:id="rId13"/>
    <sheet name="24-03-003 res" sheetId="34" r:id="rId14"/>
    <sheet name="24-03-005" sheetId="35" r:id="rId15"/>
    <sheet name="24-03-005 res" sheetId="36" r:id="rId16"/>
  </sheets>
  <definedNames>
    <definedName name="_xlnm.Print_Area" localSheetId="0">'24-01-001'!$A$1:$AI$192</definedName>
    <definedName name="_xlnm.Print_Area" localSheetId="1">'24-01-001 res '!$A$1:$Y$25</definedName>
    <definedName name="_xlnm.Print_Area" localSheetId="2">'24-02-001'!$A$1:$AI$191</definedName>
    <definedName name="_xlnm.Print_Area" localSheetId="3">'24-02-001 res'!$A$1:$Y$25</definedName>
    <definedName name="_xlnm.Print_Area" localSheetId="4">'24-02-002'!$A$1:$AI$191</definedName>
    <definedName name="_xlnm.Print_Area" localSheetId="5">'24-02-002 res'!$A$1:$Y$25</definedName>
    <definedName name="_xlnm.Print_Area" localSheetId="6">'24-02-003'!$A$1:$AI$191</definedName>
    <definedName name="_xlnm.Print_Area" localSheetId="7">'24-02-003 res'!$A$1:$Y$25</definedName>
    <definedName name="_xlnm.Print_Area" localSheetId="8">'24-03-001'!$A$1:$AI$382</definedName>
    <definedName name="_xlnm.Print_Area" localSheetId="9">'24-03-001 res'!$A$1:$Y$25</definedName>
    <definedName name="_xlnm.Print_Area" localSheetId="10">'24-03-002'!$A$1:$AI$111</definedName>
    <definedName name="_xlnm.Print_Area" localSheetId="11">'24-03-002 res'!$A$1:$Y$25</definedName>
    <definedName name="_xlnm.Print_Area" localSheetId="12">'24-03-003'!$A$1:$AI$386</definedName>
    <definedName name="_xlnm.Print_Area" localSheetId="13">'24-03-003 res'!$A$1:$Y$25</definedName>
    <definedName name="_xlnm.Print_Area" localSheetId="14">'24-03-005'!$A$1:$AI$191</definedName>
    <definedName name="_xlnm.Print_Area" localSheetId="15">'24-03-005 res'!$A$1:$Y$25</definedName>
    <definedName name="_xlnm.Print_Titles" localSheetId="0">'24-01-001'!$1:$7</definedName>
    <definedName name="_xlnm.Print_Titles" localSheetId="1">'24-01-001 res '!$6:$7</definedName>
    <definedName name="_xlnm.Print_Titles" localSheetId="2">'24-02-001'!$1:$7</definedName>
    <definedName name="_xlnm.Print_Titles" localSheetId="3">'24-02-001 res'!$6:$7</definedName>
    <definedName name="_xlnm.Print_Titles" localSheetId="4">'24-02-002'!$1:$7</definedName>
    <definedName name="_xlnm.Print_Titles" localSheetId="5">'24-02-002 res'!$6:$7</definedName>
    <definedName name="_xlnm.Print_Titles" localSheetId="6">'24-02-003'!$1:$7</definedName>
    <definedName name="_xlnm.Print_Titles" localSheetId="7">'24-02-003 res'!$6:$7</definedName>
    <definedName name="_xlnm.Print_Titles" localSheetId="8">'24-03-001'!$1:$7</definedName>
    <definedName name="_xlnm.Print_Titles" localSheetId="9">'24-03-001 res'!$6:$7</definedName>
    <definedName name="_xlnm.Print_Titles" localSheetId="10">'24-03-002'!$1:$7</definedName>
    <definedName name="_xlnm.Print_Titles" localSheetId="11">'24-03-002 res'!$6:$7</definedName>
    <definedName name="_xlnm.Print_Titles" localSheetId="12">'24-03-003'!$1:$7</definedName>
    <definedName name="_xlnm.Print_Titles" localSheetId="13">'24-03-003 res'!$6:$7</definedName>
    <definedName name="_xlnm.Print_Titles" localSheetId="14">'24-03-005'!$1:$7</definedName>
    <definedName name="_xlnm.Print_Titles" localSheetId="15">'24-03-005 res'!$6:$7</definedName>
  </definedNames>
  <calcPr calcId="125725"/>
</workbook>
</file>

<file path=xl/calcChain.xml><?xml version="1.0" encoding="utf-8"?>
<calcChain xmlns="http://schemas.openxmlformats.org/spreadsheetml/2006/main">
  <c r="Y23" i="36"/>
  <c r="X23"/>
  <c r="Y22"/>
  <c r="Y21"/>
  <c r="Y20"/>
  <c r="Y19"/>
  <c r="Y18"/>
  <c r="Y17"/>
  <c r="Y16"/>
  <c r="Y15"/>
  <c r="Y14"/>
  <c r="Y13"/>
  <c r="Y12"/>
  <c r="Y11"/>
  <c r="Y10"/>
  <c r="Y9"/>
  <c r="Y8"/>
  <c r="W23"/>
  <c r="V23"/>
  <c r="U23"/>
  <c r="T23"/>
  <c r="S23"/>
  <c r="R23"/>
  <c r="N23"/>
  <c r="K23"/>
  <c r="M9"/>
  <c r="M10"/>
  <c r="M11"/>
  <c r="M12"/>
  <c r="M13"/>
  <c r="M14"/>
  <c r="M15"/>
  <c r="M16"/>
  <c r="M17"/>
  <c r="M18"/>
  <c r="M19"/>
  <c r="M20"/>
  <c r="M21"/>
  <c r="M22"/>
  <c r="M23"/>
  <c r="M8"/>
  <c r="L9"/>
  <c r="L10"/>
  <c r="L11"/>
  <c r="L12"/>
  <c r="L13"/>
  <c r="L14"/>
  <c r="L15"/>
  <c r="L16"/>
  <c r="L17"/>
  <c r="L18"/>
  <c r="L19"/>
  <c r="L20"/>
  <c r="L21"/>
  <c r="L22"/>
  <c r="L23"/>
  <c r="L8"/>
  <c r="K22"/>
  <c r="K21"/>
  <c r="K20"/>
  <c r="K19"/>
  <c r="K18"/>
  <c r="K17"/>
  <c r="K16"/>
  <c r="K15"/>
  <c r="K14"/>
  <c r="K13"/>
  <c r="K12"/>
  <c r="K11"/>
  <c r="K10"/>
  <c r="K9"/>
  <c r="K8"/>
  <c r="X22"/>
  <c r="X21"/>
  <c r="X20"/>
  <c r="X19"/>
  <c r="X18"/>
  <c r="X17"/>
  <c r="X16"/>
  <c r="X15"/>
  <c r="X14"/>
  <c r="X13"/>
  <c r="X12"/>
  <c r="X11"/>
  <c r="X10"/>
  <c r="X9"/>
  <c r="X8"/>
  <c r="W22"/>
  <c r="W21"/>
  <c r="W20"/>
  <c r="W19"/>
  <c r="W18"/>
  <c r="W17"/>
  <c r="W16"/>
  <c r="W15"/>
  <c r="W14"/>
  <c r="W13"/>
  <c r="W12"/>
  <c r="W11"/>
  <c r="W10"/>
  <c r="W9"/>
  <c r="W8"/>
  <c r="V22"/>
  <c r="V21"/>
  <c r="V20"/>
  <c r="V19"/>
  <c r="V18"/>
  <c r="V17"/>
  <c r="V16"/>
  <c r="V15"/>
  <c r="V14"/>
  <c r="V13"/>
  <c r="V12"/>
  <c r="V11"/>
  <c r="V10"/>
  <c r="V9"/>
  <c r="V8"/>
  <c r="U22"/>
  <c r="U21"/>
  <c r="U20"/>
  <c r="U19"/>
  <c r="U18"/>
  <c r="U17"/>
  <c r="U16"/>
  <c r="U15"/>
  <c r="U14"/>
  <c r="U13"/>
  <c r="U12"/>
  <c r="U11"/>
  <c r="U10"/>
  <c r="U9"/>
  <c r="U8"/>
  <c r="T22"/>
  <c r="T21"/>
  <c r="T20"/>
  <c r="T19"/>
  <c r="T18"/>
  <c r="T17"/>
  <c r="T16"/>
  <c r="T15"/>
  <c r="T14"/>
  <c r="T13"/>
  <c r="T12"/>
  <c r="T11"/>
  <c r="T10"/>
  <c r="T9"/>
  <c r="T8"/>
  <c r="S22"/>
  <c r="S21"/>
  <c r="S20"/>
  <c r="S19"/>
  <c r="S18"/>
  <c r="S17"/>
  <c r="S16"/>
  <c r="S15"/>
  <c r="S14"/>
  <c r="S13"/>
  <c r="S12"/>
  <c r="S11"/>
  <c r="S10"/>
  <c r="S9"/>
  <c r="S8"/>
  <c r="R22"/>
  <c r="R21"/>
  <c r="R20"/>
  <c r="R19"/>
  <c r="R18"/>
  <c r="R17"/>
  <c r="R16"/>
  <c r="R15"/>
  <c r="R14"/>
  <c r="R13"/>
  <c r="R12"/>
  <c r="R11"/>
  <c r="R10"/>
  <c r="R9"/>
  <c r="R8"/>
  <c r="N22"/>
  <c r="N21"/>
  <c r="N20"/>
  <c r="N19"/>
  <c r="N18"/>
  <c r="N17"/>
  <c r="N16"/>
  <c r="N15"/>
  <c r="N14"/>
  <c r="N13"/>
  <c r="N12"/>
  <c r="N11"/>
  <c r="N10"/>
  <c r="N9"/>
  <c r="N8"/>
  <c r="J23"/>
  <c r="J22"/>
  <c r="J21"/>
  <c r="J20"/>
  <c r="J19"/>
  <c r="J18"/>
  <c r="J17"/>
  <c r="J16"/>
  <c r="J15"/>
  <c r="J14"/>
  <c r="J13"/>
  <c r="J12"/>
  <c r="J11"/>
  <c r="J10"/>
  <c r="J9"/>
  <c r="J8"/>
  <c r="AH323" i="33"/>
  <c r="AI323"/>
  <c r="AH324"/>
  <c r="AI324"/>
  <c r="AF325"/>
  <c r="AG325"/>
  <c r="AG323"/>
  <c r="AG324"/>
  <c r="AF323"/>
  <c r="AF324"/>
  <c r="AD325"/>
  <c r="AE325"/>
  <c r="AC325"/>
  <c r="AB323"/>
  <c r="AB324"/>
  <c r="X324"/>
  <c r="X323"/>
  <c r="T323"/>
  <c r="T324"/>
  <c r="J325"/>
  <c r="AH299"/>
  <c r="AH300"/>
  <c r="AG299"/>
  <c r="AG300"/>
  <c r="AF299"/>
  <c r="AF300"/>
  <c r="AE301"/>
  <c r="AD301"/>
  <c r="AC301"/>
  <c r="AB299"/>
  <c r="AB300"/>
  <c r="X299"/>
  <c r="X300"/>
  <c r="T299"/>
  <c r="T300"/>
  <c r="J301"/>
  <c r="AF127"/>
  <c r="AF128"/>
  <c r="AF129"/>
  <c r="AF130"/>
  <c r="AF131"/>
  <c r="AF132"/>
  <c r="AF133"/>
  <c r="AF134"/>
  <c r="AD135"/>
  <c r="AE135"/>
  <c r="AC135"/>
  <c r="AB127"/>
  <c r="AB128"/>
  <c r="AG128" s="1"/>
  <c r="AH128" s="1"/>
  <c r="AB129"/>
  <c r="AB130"/>
  <c r="AB131"/>
  <c r="AB132"/>
  <c r="AG132" s="1"/>
  <c r="AH132" s="1"/>
  <c r="AB133"/>
  <c r="AB134"/>
  <c r="T127"/>
  <c r="AG127" s="1"/>
  <c r="AH127" s="1"/>
  <c r="X127"/>
  <c r="T128"/>
  <c r="X128"/>
  <c r="T129"/>
  <c r="AG129" s="1"/>
  <c r="AH129" s="1"/>
  <c r="X129"/>
  <c r="T130"/>
  <c r="X130"/>
  <c r="AG130" s="1"/>
  <c r="T131"/>
  <c r="AG131" s="1"/>
  <c r="AH131" s="1"/>
  <c r="X131"/>
  <c r="T132"/>
  <c r="X132"/>
  <c r="T133"/>
  <c r="AG133" s="1"/>
  <c r="AH133" s="1"/>
  <c r="X133"/>
  <c r="T134"/>
  <c r="X134"/>
  <c r="AG134" s="1"/>
  <c r="AH134" s="1"/>
  <c r="J135"/>
  <c r="AF89"/>
  <c r="AF90"/>
  <c r="AF91"/>
  <c r="AD92"/>
  <c r="AE92"/>
  <c r="AC92"/>
  <c r="AB89"/>
  <c r="AB90"/>
  <c r="AB91"/>
  <c r="X89"/>
  <c r="X90"/>
  <c r="X91"/>
  <c r="T89"/>
  <c r="AG89" s="1"/>
  <c r="T90"/>
  <c r="T91"/>
  <c r="J92"/>
  <c r="AH130" l="1"/>
  <c r="AG90"/>
  <c r="AG91"/>
  <c r="AH91"/>
  <c r="AH89"/>
  <c r="AH90"/>
  <c r="AG110" i="31" l="1"/>
  <c r="AF110"/>
  <c r="J106"/>
  <c r="J110"/>
  <c r="AH109"/>
  <c r="AF109"/>
  <c r="AG109" s="1"/>
  <c r="AE110"/>
  <c r="AD110"/>
  <c r="AC110"/>
  <c r="T109"/>
  <c r="AB109"/>
  <c r="U108"/>
  <c r="AH96"/>
  <c r="AH97"/>
  <c r="AH98"/>
  <c r="AH99"/>
  <c r="AH100"/>
  <c r="AH101"/>
  <c r="AH102"/>
  <c r="AH103"/>
  <c r="AH104"/>
  <c r="AH105"/>
  <c r="AH95"/>
  <c r="AG106"/>
  <c r="AF106"/>
  <c r="AF96"/>
  <c r="AG96" s="1"/>
  <c r="AF97"/>
  <c r="AG97"/>
  <c r="AF98"/>
  <c r="AG98" s="1"/>
  <c r="AF99"/>
  <c r="AG99"/>
  <c r="AF100"/>
  <c r="AG100" s="1"/>
  <c r="AF101"/>
  <c r="AG101"/>
  <c r="AF102"/>
  <c r="AG102" s="1"/>
  <c r="AF103"/>
  <c r="AG103"/>
  <c r="AF104"/>
  <c r="AG104" s="1"/>
  <c r="AF105"/>
  <c r="AG105"/>
  <c r="AD106"/>
  <c r="AE106"/>
  <c r="AC106"/>
  <c r="T96"/>
  <c r="X96"/>
  <c r="AB96"/>
  <c r="T97"/>
  <c r="X97"/>
  <c r="AB97"/>
  <c r="T98"/>
  <c r="X98"/>
  <c r="AB98"/>
  <c r="T99"/>
  <c r="X99"/>
  <c r="AB99"/>
  <c r="T100"/>
  <c r="X100"/>
  <c r="AB100"/>
  <c r="T101"/>
  <c r="X101"/>
  <c r="AB101"/>
  <c r="T102"/>
  <c r="X102"/>
  <c r="AB102"/>
  <c r="T103"/>
  <c r="X103"/>
  <c r="AB103"/>
  <c r="T104"/>
  <c r="X104"/>
  <c r="AB104"/>
  <c r="T105"/>
  <c r="X105"/>
  <c r="AB105"/>
  <c r="U109" l="1"/>
  <c r="V109" s="1"/>
  <c r="V108"/>
  <c r="W108" s="1"/>
  <c r="W109" l="1"/>
  <c r="X109" s="1"/>
  <c r="AF89" l="1"/>
  <c r="AD90"/>
  <c r="AE90"/>
  <c r="AC90"/>
  <c r="T89"/>
  <c r="AG89" s="1"/>
  <c r="AH89" s="1"/>
  <c r="X89"/>
  <c r="AB89"/>
  <c r="J90"/>
  <c r="AF85"/>
  <c r="AE86"/>
  <c r="AD86"/>
  <c r="AC86"/>
  <c r="AB85"/>
  <c r="X85"/>
  <c r="T85"/>
  <c r="AG85" s="1"/>
  <c r="J86"/>
  <c r="AH85" l="1"/>
  <c r="AG80"/>
  <c r="AH80" s="1"/>
  <c r="AF79"/>
  <c r="AF80"/>
  <c r="AE81"/>
  <c r="AD81"/>
  <c r="AC81"/>
  <c r="T80"/>
  <c r="X80"/>
  <c r="AB80"/>
  <c r="T79"/>
  <c r="AG79" s="1"/>
  <c r="AH79" s="1"/>
  <c r="X79"/>
  <c r="AB79"/>
  <c r="J81"/>
  <c r="AF72"/>
  <c r="AG72" s="1"/>
  <c r="AH72" s="1"/>
  <c r="AF73"/>
  <c r="AF74"/>
  <c r="AF75"/>
  <c r="AD76"/>
  <c r="AE76"/>
  <c r="AC76"/>
  <c r="AB72"/>
  <c r="AB73"/>
  <c r="AB74"/>
  <c r="AB75"/>
  <c r="X72"/>
  <c r="X73"/>
  <c r="X74"/>
  <c r="X75"/>
  <c r="T72"/>
  <c r="T73"/>
  <c r="T74"/>
  <c r="T75"/>
  <c r="J76"/>
  <c r="AF65"/>
  <c r="AG65" s="1"/>
  <c r="AH65" s="1"/>
  <c r="AF66"/>
  <c r="AG66" s="1"/>
  <c r="AF67"/>
  <c r="AG67" s="1"/>
  <c r="AH67" s="1"/>
  <c r="AF68"/>
  <c r="AG68" s="1"/>
  <c r="AF64"/>
  <c r="AG64" s="1"/>
  <c r="AE69"/>
  <c r="AD69"/>
  <c r="AC69"/>
  <c r="AA69"/>
  <c r="Z69"/>
  <c r="Y69"/>
  <c r="M69"/>
  <c r="N69"/>
  <c r="L69"/>
  <c r="J69"/>
  <c r="AG73" l="1"/>
  <c r="AH73" s="1"/>
  <c r="AG74"/>
  <c r="AH74" s="1"/>
  <c r="AG75"/>
  <c r="AH75" s="1"/>
  <c r="AH68"/>
  <c r="AG69"/>
  <c r="AH64"/>
  <c r="AH66"/>
  <c r="AF69"/>
  <c r="AF59" l="1"/>
  <c r="AF60"/>
  <c r="AF61"/>
  <c r="AD62"/>
  <c r="AE62"/>
  <c r="AC62"/>
  <c r="AB59"/>
  <c r="AB60"/>
  <c r="AB61"/>
  <c r="AB69" s="1"/>
  <c r="X61"/>
  <c r="X69" s="1"/>
  <c r="X59"/>
  <c r="X60"/>
  <c r="T59"/>
  <c r="T60"/>
  <c r="AG60" s="1"/>
  <c r="T61"/>
  <c r="T69" s="1"/>
  <c r="J62"/>
  <c r="AG61" l="1"/>
  <c r="AH61" s="1"/>
  <c r="AG59"/>
  <c r="AH59" s="1"/>
  <c r="AH60"/>
  <c r="AF50"/>
  <c r="AF51"/>
  <c r="AD52"/>
  <c r="AE52"/>
  <c r="AC52"/>
  <c r="AB50"/>
  <c r="AB51"/>
  <c r="X50"/>
  <c r="X51"/>
  <c r="T50"/>
  <c r="T51"/>
  <c r="J52"/>
  <c r="AG50" l="1"/>
  <c r="AH50" s="1"/>
  <c r="AG51"/>
  <c r="AH51" s="1"/>
  <c r="AF42"/>
  <c r="AF43"/>
  <c r="AF44"/>
  <c r="AD45"/>
  <c r="AE45"/>
  <c r="AC45"/>
  <c r="AB42"/>
  <c r="AB43"/>
  <c r="AB44"/>
  <c r="X42"/>
  <c r="X43"/>
  <c r="X44"/>
  <c r="T42"/>
  <c r="T43"/>
  <c r="T44"/>
  <c r="AG44" l="1"/>
  <c r="AG42"/>
  <c r="AG43"/>
  <c r="AD39"/>
  <c r="AE39"/>
  <c r="AC39"/>
  <c r="AF32"/>
  <c r="AF33"/>
  <c r="AF34"/>
  <c r="AF35"/>
  <c r="AF36"/>
  <c r="AF37"/>
  <c r="AF38"/>
  <c r="AB32"/>
  <c r="AB33"/>
  <c r="AB34"/>
  <c r="AB35"/>
  <c r="AB36"/>
  <c r="AB37"/>
  <c r="AB38"/>
  <c r="X32"/>
  <c r="X33"/>
  <c r="X34"/>
  <c r="X35"/>
  <c r="X36"/>
  <c r="X37"/>
  <c r="X38"/>
  <c r="T32"/>
  <c r="T33"/>
  <c r="AG33" s="1"/>
  <c r="AH33" s="1"/>
  <c r="T34"/>
  <c r="T35"/>
  <c r="T36"/>
  <c r="T37"/>
  <c r="T38"/>
  <c r="J39"/>
  <c r="AG35" l="1"/>
  <c r="AH35" s="1"/>
  <c r="AG37"/>
  <c r="AH37" s="1"/>
  <c r="AH44"/>
  <c r="AH42"/>
  <c r="AH43"/>
  <c r="AG34"/>
  <c r="AH34" s="1"/>
  <c r="AG32"/>
  <c r="AH32" s="1"/>
  <c r="AG38"/>
  <c r="AH38" s="1"/>
  <c r="AG36"/>
  <c r="AH36" s="1"/>
  <c r="AF18"/>
  <c r="AF19"/>
  <c r="AF20"/>
  <c r="AD21"/>
  <c r="AE21"/>
  <c r="AC21"/>
  <c r="T18"/>
  <c r="X18"/>
  <c r="AB18"/>
  <c r="T19"/>
  <c r="X19"/>
  <c r="AB19"/>
  <c r="T20"/>
  <c r="X20"/>
  <c r="AB20"/>
  <c r="J21"/>
  <c r="AG19" l="1"/>
  <c r="AH19" s="1"/>
  <c r="AG20"/>
  <c r="AH20" s="1"/>
  <c r="AG18"/>
  <c r="AH18" s="1"/>
  <c r="AF13"/>
  <c r="AF14"/>
  <c r="AD15"/>
  <c r="AE15"/>
  <c r="AC15"/>
  <c r="AB13"/>
  <c r="AB14"/>
  <c r="X13"/>
  <c r="X14"/>
  <c r="T13"/>
  <c r="T14"/>
  <c r="J15"/>
  <c r="AG14" l="1"/>
  <c r="AH14" s="1"/>
  <c r="AG13"/>
  <c r="AH13" s="1"/>
  <c r="AH318" i="29"/>
  <c r="AH319"/>
  <c r="AG318"/>
  <c r="AG319"/>
  <c r="AF317"/>
  <c r="AG317" s="1"/>
  <c r="AF318"/>
  <c r="AF319"/>
  <c r="AD320"/>
  <c r="AE320"/>
  <c r="AC320"/>
  <c r="AB317"/>
  <c r="AB318"/>
  <c r="AB319"/>
  <c r="X317"/>
  <c r="X318"/>
  <c r="X319"/>
  <c r="T317"/>
  <c r="T318"/>
  <c r="T319"/>
  <c r="J320"/>
  <c r="AH297"/>
  <c r="AH296"/>
  <c r="AG298"/>
  <c r="AG296"/>
  <c r="AG297"/>
  <c r="AF298"/>
  <c r="AF296"/>
  <c r="AF297"/>
  <c r="AD298"/>
  <c r="AE298"/>
  <c r="AC298"/>
  <c r="T296"/>
  <c r="X296"/>
  <c r="AB296"/>
  <c r="T297"/>
  <c r="X297"/>
  <c r="AB297"/>
  <c r="J298"/>
  <c r="AH285"/>
  <c r="AF286"/>
  <c r="AG286"/>
  <c r="AG285"/>
  <c r="AF285"/>
  <c r="AE286"/>
  <c r="AD286"/>
  <c r="AC286"/>
  <c r="AB285"/>
  <c r="X285"/>
  <c r="T285"/>
  <c r="J286"/>
  <c r="AH128"/>
  <c r="AH129"/>
  <c r="AH130"/>
  <c r="AH131"/>
  <c r="AG132"/>
  <c r="AG128"/>
  <c r="AG129"/>
  <c r="AG130"/>
  <c r="AG131"/>
  <c r="AF132"/>
  <c r="AF128"/>
  <c r="AF129"/>
  <c r="AF130"/>
  <c r="AF131"/>
  <c r="AD132"/>
  <c r="AE132"/>
  <c r="AC132"/>
  <c r="AB128"/>
  <c r="AB129"/>
  <c r="AB130"/>
  <c r="AB131"/>
  <c r="T128"/>
  <c r="X128"/>
  <c r="T129"/>
  <c r="X129"/>
  <c r="T130"/>
  <c r="X130"/>
  <c r="T131"/>
  <c r="X131"/>
  <c r="J132"/>
  <c r="AG320" l="1"/>
  <c r="AH317"/>
  <c r="AF320"/>
  <c r="AF90"/>
  <c r="AF91"/>
  <c r="AF92"/>
  <c r="AD93"/>
  <c r="AE93"/>
  <c r="AC93"/>
  <c r="AB90"/>
  <c r="AB91"/>
  <c r="AB92"/>
  <c r="X90"/>
  <c r="X91"/>
  <c r="X92"/>
  <c r="AG92" s="1"/>
  <c r="AH92" s="1"/>
  <c r="T90"/>
  <c r="AG90" s="1"/>
  <c r="AH90" s="1"/>
  <c r="T91"/>
  <c r="AG91" s="1"/>
  <c r="AH91" s="1"/>
  <c r="T92"/>
  <c r="J93"/>
  <c r="AH190" i="10"/>
  <c r="AI190"/>
  <c r="AG191"/>
  <c r="AF191"/>
  <c r="AG190"/>
  <c r="AC191"/>
  <c r="AF190"/>
  <c r="AE191"/>
  <c r="AD191"/>
  <c r="AB190"/>
  <c r="X190"/>
  <c r="T190"/>
  <c r="J191"/>
  <c r="AF320" i="33"/>
  <c r="AF321"/>
  <c r="AF322"/>
  <c r="T320"/>
  <c r="X320"/>
  <c r="AB320"/>
  <c r="T321"/>
  <c r="AG321" s="1"/>
  <c r="AH321" s="1"/>
  <c r="X321"/>
  <c r="AB321"/>
  <c r="T322"/>
  <c r="AG322" s="1"/>
  <c r="X322"/>
  <c r="AB322"/>
  <c r="AF277"/>
  <c r="AF278"/>
  <c r="AF279"/>
  <c r="AF280"/>
  <c r="AF281"/>
  <c r="AF282"/>
  <c r="AF283"/>
  <c r="AF284"/>
  <c r="AF285"/>
  <c r="AF286"/>
  <c r="AF287"/>
  <c r="AF288"/>
  <c r="AF289"/>
  <c r="AD290"/>
  <c r="AE290"/>
  <c r="AC290"/>
  <c r="T277"/>
  <c r="AG277" s="1"/>
  <c r="AH277" s="1"/>
  <c r="X277"/>
  <c r="AB277"/>
  <c r="T278"/>
  <c r="X278"/>
  <c r="AB278"/>
  <c r="T279"/>
  <c r="X279"/>
  <c r="AB279"/>
  <c r="T280"/>
  <c r="AG280" s="1"/>
  <c r="AH280" s="1"/>
  <c r="X280"/>
  <c r="AB280"/>
  <c r="T281"/>
  <c r="AG281" s="1"/>
  <c r="AH281" s="1"/>
  <c r="X281"/>
  <c r="AB281"/>
  <c r="T282"/>
  <c r="X282"/>
  <c r="AB282"/>
  <c r="T283"/>
  <c r="X283"/>
  <c r="AB283"/>
  <c r="T284"/>
  <c r="AG284" s="1"/>
  <c r="AH284" s="1"/>
  <c r="X284"/>
  <c r="AB284"/>
  <c r="T285"/>
  <c r="AG285" s="1"/>
  <c r="AH285" s="1"/>
  <c r="X285"/>
  <c r="AB285"/>
  <c r="T286"/>
  <c r="X286"/>
  <c r="AB286"/>
  <c r="T287"/>
  <c r="X287"/>
  <c r="AB287"/>
  <c r="T288"/>
  <c r="AG288" s="1"/>
  <c r="AH288" s="1"/>
  <c r="X288"/>
  <c r="AB288"/>
  <c r="T289"/>
  <c r="AG289" s="1"/>
  <c r="AH289" s="1"/>
  <c r="X289"/>
  <c r="AB289"/>
  <c r="J290"/>
  <c r="AF329"/>
  <c r="AF330"/>
  <c r="AE331"/>
  <c r="AD331"/>
  <c r="AC331"/>
  <c r="X330"/>
  <c r="AB329"/>
  <c r="AB330"/>
  <c r="X329"/>
  <c r="T329"/>
  <c r="T330"/>
  <c r="J331"/>
  <c r="AG287" l="1"/>
  <c r="AH287" s="1"/>
  <c r="AG283"/>
  <c r="AH283" s="1"/>
  <c r="AG279"/>
  <c r="AH279" s="1"/>
  <c r="AG320"/>
  <c r="AH320" s="1"/>
  <c r="AG286"/>
  <c r="AH286" s="1"/>
  <c r="AG282"/>
  <c r="AH282" s="1"/>
  <c r="AG278"/>
  <c r="AH278" s="1"/>
  <c r="AH322"/>
  <c r="AG330"/>
  <c r="AH330" s="1"/>
  <c r="AG329"/>
  <c r="AH329" s="1"/>
  <c r="AF297"/>
  <c r="AF298"/>
  <c r="T297"/>
  <c r="X297"/>
  <c r="AB297"/>
  <c r="T298"/>
  <c r="X298"/>
  <c r="AB298"/>
  <c r="AF257"/>
  <c r="AD258"/>
  <c r="AE258"/>
  <c r="AC258"/>
  <c r="T257"/>
  <c r="X257"/>
  <c r="AB257"/>
  <c r="J258"/>
  <c r="AG257" l="1"/>
  <c r="AH257" s="1"/>
  <c r="AG298"/>
  <c r="AH298" s="1"/>
  <c r="AG297"/>
  <c r="AH297" s="1"/>
  <c r="AF165"/>
  <c r="AF166"/>
  <c r="AD167"/>
  <c r="AE167"/>
  <c r="AC167"/>
  <c r="T165"/>
  <c r="X165"/>
  <c r="AB165"/>
  <c r="T166"/>
  <c r="X166"/>
  <c r="AB166"/>
  <c r="J167"/>
  <c r="AG165" l="1"/>
  <c r="AH165" s="1"/>
  <c r="AG166"/>
  <c r="AH166" s="1"/>
  <c r="J29" i="31"/>
  <c r="AF84"/>
  <c r="T84"/>
  <c r="X84"/>
  <c r="AB84"/>
  <c r="I86"/>
  <c r="I81"/>
  <c r="I76"/>
  <c r="AF48"/>
  <c r="AF49"/>
  <c r="AB48"/>
  <c r="AB49"/>
  <c r="X48"/>
  <c r="X49"/>
  <c r="T48"/>
  <c r="T49"/>
  <c r="AG84" l="1"/>
  <c r="AH84" s="1"/>
  <c r="AG48"/>
  <c r="AH48" s="1"/>
  <c r="AG49"/>
  <c r="AH49" s="1"/>
  <c r="I21" l="1"/>
  <c r="AF324" i="29"/>
  <c r="AF325"/>
  <c r="AD326"/>
  <c r="AE326"/>
  <c r="AC326"/>
  <c r="AB324"/>
  <c r="AB325"/>
  <c r="X324"/>
  <c r="X325"/>
  <c r="T324"/>
  <c r="T325"/>
  <c r="AG325" s="1"/>
  <c r="AF272"/>
  <c r="AF273"/>
  <c r="AF274"/>
  <c r="AF275"/>
  <c r="AF276"/>
  <c r="AF277"/>
  <c r="AF278"/>
  <c r="AF279"/>
  <c r="AF280"/>
  <c r="AF281"/>
  <c r="AF282"/>
  <c r="AF283"/>
  <c r="AF284"/>
  <c r="AB272"/>
  <c r="AB273"/>
  <c r="AB274"/>
  <c r="AB275"/>
  <c r="AB276"/>
  <c r="AB277"/>
  <c r="AB278"/>
  <c r="AB279"/>
  <c r="AB280"/>
  <c r="AB281"/>
  <c r="AB282"/>
  <c r="AB283"/>
  <c r="AB284"/>
  <c r="X272"/>
  <c r="X273"/>
  <c r="X274"/>
  <c r="X275"/>
  <c r="X276"/>
  <c r="X277"/>
  <c r="X278"/>
  <c r="X279"/>
  <c r="X280"/>
  <c r="X281"/>
  <c r="X282"/>
  <c r="X283"/>
  <c r="X284"/>
  <c r="T272"/>
  <c r="T273"/>
  <c r="AG273" s="1"/>
  <c r="AH273" s="1"/>
  <c r="T274"/>
  <c r="T275"/>
  <c r="T276"/>
  <c r="T277"/>
  <c r="T278"/>
  <c r="T279"/>
  <c r="T280"/>
  <c r="T281"/>
  <c r="AG281" s="1"/>
  <c r="AH281" s="1"/>
  <c r="T282"/>
  <c r="T283"/>
  <c r="T284"/>
  <c r="J326"/>
  <c r="AG283" l="1"/>
  <c r="AH283" s="1"/>
  <c r="AG279"/>
  <c r="AH279" s="1"/>
  <c r="AG275"/>
  <c r="AH275" s="1"/>
  <c r="AG277"/>
  <c r="AH277" s="1"/>
  <c r="AG324"/>
  <c r="AH325"/>
  <c r="AH324"/>
  <c r="AG280"/>
  <c r="AH280" s="1"/>
  <c r="AG278"/>
  <c r="AH278" s="1"/>
  <c r="AG284"/>
  <c r="AH284" s="1"/>
  <c r="AG276"/>
  <c r="AH276" s="1"/>
  <c r="AG282"/>
  <c r="AH282" s="1"/>
  <c r="AG274"/>
  <c r="AH274" s="1"/>
  <c r="AG272"/>
  <c r="AH272" s="1"/>
  <c r="AF293"/>
  <c r="AF294"/>
  <c r="AF295"/>
  <c r="AB293"/>
  <c r="AB294"/>
  <c r="AB295"/>
  <c r="X293"/>
  <c r="X294"/>
  <c r="X295"/>
  <c r="T293"/>
  <c r="AG293" s="1"/>
  <c r="T294"/>
  <c r="T295"/>
  <c r="AF163"/>
  <c r="AD164"/>
  <c r="AE164"/>
  <c r="AC164"/>
  <c r="AB163"/>
  <c r="X163"/>
  <c r="T163"/>
  <c r="J164"/>
  <c r="AG294" l="1"/>
  <c r="AG163"/>
  <c r="AH163" s="1"/>
  <c r="AG295"/>
  <c r="AH295"/>
  <c r="AH294"/>
  <c r="AH293"/>
  <c r="AF85" i="33"/>
  <c r="AF86"/>
  <c r="AF87"/>
  <c r="AF88"/>
  <c r="AB85"/>
  <c r="AB86"/>
  <c r="AB87"/>
  <c r="AB88"/>
  <c r="X88"/>
  <c r="X85"/>
  <c r="X86"/>
  <c r="X87"/>
  <c r="T85"/>
  <c r="T86"/>
  <c r="T87"/>
  <c r="T88"/>
  <c r="AG88" s="1"/>
  <c r="AH88" s="1"/>
  <c r="AF86" i="29"/>
  <c r="AF87"/>
  <c r="AF88"/>
  <c r="AF89"/>
  <c r="AB86"/>
  <c r="AB87"/>
  <c r="AB88"/>
  <c r="AB89"/>
  <c r="X86"/>
  <c r="X87"/>
  <c r="X88"/>
  <c r="X89"/>
  <c r="T86"/>
  <c r="T87"/>
  <c r="T88"/>
  <c r="AG88" s="1"/>
  <c r="AH88" s="1"/>
  <c r="T89"/>
  <c r="AG86" i="33" l="1"/>
  <c r="AH86" s="1"/>
  <c r="AG87"/>
  <c r="AH87" s="1"/>
  <c r="AG85"/>
  <c r="AH85" s="1"/>
  <c r="AG87" i="29"/>
  <c r="AH87" s="1"/>
  <c r="AG86"/>
  <c r="AH86" s="1"/>
  <c r="AG89"/>
  <c r="AH89" s="1"/>
  <c r="I15" i="31"/>
  <c r="AF55"/>
  <c r="AF56"/>
  <c r="AF57"/>
  <c r="AF58"/>
  <c r="AB55"/>
  <c r="AB56"/>
  <c r="AB57"/>
  <c r="AB58"/>
  <c r="X55"/>
  <c r="X56"/>
  <c r="X57"/>
  <c r="X58"/>
  <c r="T55"/>
  <c r="AG55" s="1"/>
  <c r="AH55" s="1"/>
  <c r="T56"/>
  <c r="AG56" s="1"/>
  <c r="AH56" s="1"/>
  <c r="T57"/>
  <c r="AG57" s="1"/>
  <c r="AH57" s="1"/>
  <c r="T58"/>
  <c r="AG58" s="1"/>
  <c r="AH58" s="1"/>
  <c r="AF24"/>
  <c r="AF25"/>
  <c r="AF26"/>
  <c r="AF27"/>
  <c r="AF28"/>
  <c r="AD29"/>
  <c r="AE29"/>
  <c r="AC29"/>
  <c r="X28"/>
  <c r="AB24"/>
  <c r="AB25"/>
  <c r="AB26"/>
  <c r="AB27"/>
  <c r="AB28"/>
  <c r="X24"/>
  <c r="X25"/>
  <c r="X26"/>
  <c r="X27"/>
  <c r="T24"/>
  <c r="T25"/>
  <c r="T26"/>
  <c r="T27"/>
  <c r="T28"/>
  <c r="AF53" i="29"/>
  <c r="AD54"/>
  <c r="AE54"/>
  <c r="AC54"/>
  <c r="AB53"/>
  <c r="X53"/>
  <c r="T53"/>
  <c r="J54"/>
  <c r="AG27" i="31" l="1"/>
  <c r="AH27" s="1"/>
  <c r="AG53" i="29"/>
  <c r="AG25" i="31"/>
  <c r="AH25" s="1"/>
  <c r="AG28"/>
  <c r="AH28" s="1"/>
  <c r="AG26"/>
  <c r="AG24"/>
  <c r="AF373" i="33"/>
  <c r="AF374"/>
  <c r="AF375"/>
  <c r="AF376"/>
  <c r="AF377"/>
  <c r="AF378"/>
  <c r="AF379"/>
  <c r="AF380"/>
  <c r="AF381"/>
  <c r="AD382"/>
  <c r="AE382"/>
  <c r="AC382"/>
  <c r="AB373"/>
  <c r="AB374"/>
  <c r="AB375"/>
  <c r="AB376"/>
  <c r="AB377"/>
  <c r="AB378"/>
  <c r="AB379"/>
  <c r="AB380"/>
  <c r="AB381"/>
  <c r="T373"/>
  <c r="X373"/>
  <c r="T374"/>
  <c r="X374"/>
  <c r="T375"/>
  <c r="X375"/>
  <c r="T376"/>
  <c r="X376"/>
  <c r="T377"/>
  <c r="X377"/>
  <c r="T378"/>
  <c r="X378"/>
  <c r="T379"/>
  <c r="X379"/>
  <c r="T380"/>
  <c r="X380"/>
  <c r="T381"/>
  <c r="X381"/>
  <c r="J382"/>
  <c r="AG378" l="1"/>
  <c r="AG374"/>
  <c r="AG379"/>
  <c r="AG375"/>
  <c r="AG380"/>
  <c r="AG376"/>
  <c r="AG381"/>
  <c r="AG377"/>
  <c r="AG373"/>
  <c r="AH53" i="29"/>
  <c r="AH24" i="31"/>
  <c r="AH26"/>
  <c r="AF319" i="33"/>
  <c r="AG319" s="1"/>
  <c r="AH319" s="1"/>
  <c r="AF316"/>
  <c r="AF317"/>
  <c r="AF318"/>
  <c r="AB316"/>
  <c r="AB317"/>
  <c r="AB318"/>
  <c r="AB319"/>
  <c r="X316"/>
  <c r="X317"/>
  <c r="X318"/>
  <c r="X319"/>
  <c r="T316"/>
  <c r="AG316" s="1"/>
  <c r="AH316" s="1"/>
  <c r="T317"/>
  <c r="AG317" s="1"/>
  <c r="T318"/>
  <c r="T319"/>
  <c r="AG318" l="1"/>
  <c r="AH318" s="1"/>
  <c r="AH373"/>
  <c r="AH380"/>
  <c r="AH378"/>
  <c r="AH374"/>
  <c r="AH381"/>
  <c r="AH379"/>
  <c r="AH376"/>
  <c r="AH377"/>
  <c r="AH375"/>
  <c r="AH317"/>
  <c r="AE311" l="1"/>
  <c r="AF310"/>
  <c r="AD311"/>
  <c r="AC311"/>
  <c r="AB310"/>
  <c r="X310"/>
  <c r="T310"/>
  <c r="J311"/>
  <c r="AG310" l="1"/>
  <c r="AH310" s="1"/>
  <c r="AF293"/>
  <c r="AF294"/>
  <c r="AF295"/>
  <c r="AF296"/>
  <c r="AB293"/>
  <c r="AB294"/>
  <c r="AB295"/>
  <c r="AB296"/>
  <c r="X293"/>
  <c r="X294"/>
  <c r="X295"/>
  <c r="X296"/>
  <c r="T293"/>
  <c r="T294"/>
  <c r="T295"/>
  <c r="T296"/>
  <c r="AG296" s="1"/>
  <c r="AH296" s="1"/>
  <c r="AG294" l="1"/>
  <c r="AH294" s="1"/>
  <c r="AG293"/>
  <c r="AH293" s="1"/>
  <c r="AG295"/>
  <c r="AH295" s="1"/>
  <c r="AF273" l="1"/>
  <c r="AF274"/>
  <c r="AF275"/>
  <c r="AF276"/>
  <c r="AB273"/>
  <c r="AB274"/>
  <c r="AB275"/>
  <c r="AB276"/>
  <c r="X273"/>
  <c r="X274"/>
  <c r="X275"/>
  <c r="X276"/>
  <c r="T273"/>
  <c r="T274"/>
  <c r="AG274" s="1"/>
  <c r="T275"/>
  <c r="AG275" s="1"/>
  <c r="T276"/>
  <c r="AG276" l="1"/>
  <c r="AH276" s="1"/>
  <c r="AG273"/>
  <c r="AH273" s="1"/>
  <c r="AH275"/>
  <c r="AH274"/>
  <c r="AF248" l="1"/>
  <c r="AF249"/>
  <c r="AF250"/>
  <c r="AF251"/>
  <c r="AF252"/>
  <c r="AF253"/>
  <c r="AF254"/>
  <c r="AF255"/>
  <c r="AF256"/>
  <c r="AB248"/>
  <c r="AB249"/>
  <c r="AB250"/>
  <c r="AB251"/>
  <c r="AB252"/>
  <c r="AB253"/>
  <c r="AB254"/>
  <c r="AB255"/>
  <c r="AB256"/>
  <c r="T248"/>
  <c r="X248"/>
  <c r="T249"/>
  <c r="X249"/>
  <c r="T250"/>
  <c r="X250"/>
  <c r="T251"/>
  <c r="X251"/>
  <c r="T252"/>
  <c r="X252"/>
  <c r="T253"/>
  <c r="X253"/>
  <c r="T254"/>
  <c r="AG254" s="1"/>
  <c r="X254"/>
  <c r="T255"/>
  <c r="X255"/>
  <c r="T256"/>
  <c r="X256"/>
  <c r="AG250" l="1"/>
  <c r="AH250" s="1"/>
  <c r="AG255"/>
  <c r="AG251"/>
  <c r="AG253"/>
  <c r="AH253" s="1"/>
  <c r="AG249"/>
  <c r="AH249" s="1"/>
  <c r="AG256"/>
  <c r="AH256" s="1"/>
  <c r="AG252"/>
  <c r="AH252" s="1"/>
  <c r="AG248"/>
  <c r="AH248" s="1"/>
  <c r="AH255"/>
  <c r="AH251"/>
  <c r="AH254"/>
  <c r="AF224"/>
  <c r="AD225"/>
  <c r="AE225"/>
  <c r="AC225"/>
  <c r="AB224"/>
  <c r="X224"/>
  <c r="T224"/>
  <c r="J225"/>
  <c r="AG224" l="1"/>
  <c r="AH224" s="1"/>
  <c r="AF162"/>
  <c r="AF163"/>
  <c r="AF164"/>
  <c r="AB162"/>
  <c r="AB163"/>
  <c r="AB164"/>
  <c r="X162"/>
  <c r="X163"/>
  <c r="X164"/>
  <c r="T164"/>
  <c r="T162"/>
  <c r="T163"/>
  <c r="AG164" l="1"/>
  <c r="AH164" s="1"/>
  <c r="AG162"/>
  <c r="AH162" s="1"/>
  <c r="AG163"/>
  <c r="AH163" s="1"/>
  <c r="AF75"/>
  <c r="AF76"/>
  <c r="AF77"/>
  <c r="AF78"/>
  <c r="AF79"/>
  <c r="AF80"/>
  <c r="AF81"/>
  <c r="AF82"/>
  <c r="AF83"/>
  <c r="AF84"/>
  <c r="AB75"/>
  <c r="AB76"/>
  <c r="AB77"/>
  <c r="AB78"/>
  <c r="AB79"/>
  <c r="AB80"/>
  <c r="AB81"/>
  <c r="AB82"/>
  <c r="AB83"/>
  <c r="AB84"/>
  <c r="T75"/>
  <c r="X75"/>
  <c r="T76"/>
  <c r="X76"/>
  <c r="T77"/>
  <c r="X77"/>
  <c r="T78"/>
  <c r="X78"/>
  <c r="T79"/>
  <c r="X79"/>
  <c r="T80"/>
  <c r="X80"/>
  <c r="T81"/>
  <c r="X81"/>
  <c r="T82"/>
  <c r="X82"/>
  <c r="T83"/>
  <c r="X83"/>
  <c r="T84"/>
  <c r="X84"/>
  <c r="AG84" l="1"/>
  <c r="AH84" s="1"/>
  <c r="AG82"/>
  <c r="AH82" s="1"/>
  <c r="AG80"/>
  <c r="AH80" s="1"/>
  <c r="AG78"/>
  <c r="AH78" s="1"/>
  <c r="AG76"/>
  <c r="AH76" s="1"/>
  <c r="AG83"/>
  <c r="AH83" s="1"/>
  <c r="AG81"/>
  <c r="AH81" s="1"/>
  <c r="AG79"/>
  <c r="AH79" s="1"/>
  <c r="AG77"/>
  <c r="AH77" s="1"/>
  <c r="AG75"/>
  <c r="AH75" s="1"/>
  <c r="AF35"/>
  <c r="AD36"/>
  <c r="AE36"/>
  <c r="AC36"/>
  <c r="AB35"/>
  <c r="X35"/>
  <c r="T35"/>
  <c r="J36"/>
  <c r="AG35" l="1"/>
  <c r="AH35" s="1"/>
  <c r="AD25"/>
  <c r="AE25"/>
  <c r="AF23"/>
  <c r="AF24"/>
  <c r="AC25"/>
  <c r="AB23"/>
  <c r="AB24"/>
  <c r="X23"/>
  <c r="X24"/>
  <c r="T23"/>
  <c r="T24"/>
  <c r="J25"/>
  <c r="AG23" l="1"/>
  <c r="AH23" s="1"/>
  <c r="AG24"/>
  <c r="AH24" s="1"/>
  <c r="AD16" l="1"/>
  <c r="AE16"/>
  <c r="AC16"/>
  <c r="AF15"/>
  <c r="AB15"/>
  <c r="X15"/>
  <c r="T15"/>
  <c r="L16"/>
  <c r="J16"/>
  <c r="AG15" l="1"/>
  <c r="AH15" s="1"/>
  <c r="I62" i="31"/>
  <c r="I69"/>
  <c r="I93"/>
  <c r="I90"/>
  <c r="I106"/>
  <c r="I52"/>
  <c r="I10" l="1"/>
  <c r="AD254" i="29"/>
  <c r="AE254"/>
  <c r="AC254"/>
  <c r="AF248"/>
  <c r="AF249"/>
  <c r="AF250"/>
  <c r="AF251"/>
  <c r="AF252"/>
  <c r="AF253"/>
  <c r="AB248"/>
  <c r="AB249"/>
  <c r="AB250"/>
  <c r="AB251"/>
  <c r="AB252"/>
  <c r="AB253"/>
  <c r="T248"/>
  <c r="X248"/>
  <c r="T249"/>
  <c r="X249"/>
  <c r="T250"/>
  <c r="X250"/>
  <c r="T251"/>
  <c r="X251"/>
  <c r="T252"/>
  <c r="X252"/>
  <c r="T253"/>
  <c r="X253"/>
  <c r="J254"/>
  <c r="AG250" l="1"/>
  <c r="AH250" s="1"/>
  <c r="AG248"/>
  <c r="AH248" s="1"/>
  <c r="AG249"/>
  <c r="AH249" s="1"/>
  <c r="AG251"/>
  <c r="AH251" s="1"/>
  <c r="AG253"/>
  <c r="AH253" s="1"/>
  <c r="AG252"/>
  <c r="AH252" l="1"/>
  <c r="AF370" l="1"/>
  <c r="AF371"/>
  <c r="AF372"/>
  <c r="AF373"/>
  <c r="AD378"/>
  <c r="AE378"/>
  <c r="AC378"/>
  <c r="X368"/>
  <c r="X369"/>
  <c r="X370"/>
  <c r="T368"/>
  <c r="T369"/>
  <c r="AB368"/>
  <c r="AB369"/>
  <c r="AB370"/>
  <c r="AB371"/>
  <c r="X371"/>
  <c r="X372"/>
  <c r="X373"/>
  <c r="T370"/>
  <c r="T371"/>
  <c r="T372"/>
  <c r="AG372" s="1"/>
  <c r="T373"/>
  <c r="AG371" l="1"/>
  <c r="AH371" s="1"/>
  <c r="AG373"/>
  <c r="AH373" s="1"/>
  <c r="AG370"/>
  <c r="AH370" s="1"/>
  <c r="AH372"/>
  <c r="M326"/>
  <c r="L326"/>
  <c r="AF315"/>
  <c r="AF316"/>
  <c r="AB315"/>
  <c r="AB316"/>
  <c r="X315"/>
  <c r="X316"/>
  <c r="T316"/>
  <c r="T315"/>
  <c r="M320"/>
  <c r="L320"/>
  <c r="AG316" l="1"/>
  <c r="AH316" s="1"/>
  <c r="AG315"/>
  <c r="AH315" s="1"/>
  <c r="AF307"/>
  <c r="AE308"/>
  <c r="AD308"/>
  <c r="AC308"/>
  <c r="AB307"/>
  <c r="X307"/>
  <c r="T307"/>
  <c r="J308"/>
  <c r="AG307" l="1"/>
  <c r="AH307" s="1"/>
  <c r="AF289"/>
  <c r="AF290"/>
  <c r="AF291"/>
  <c r="AF292"/>
  <c r="AB292"/>
  <c r="X292"/>
  <c r="T292"/>
  <c r="AB291"/>
  <c r="X291"/>
  <c r="T291"/>
  <c r="AB290"/>
  <c r="X290"/>
  <c r="T290"/>
  <c r="AB289"/>
  <c r="X289"/>
  <c r="T289"/>
  <c r="AB288"/>
  <c r="X288"/>
  <c r="T288"/>
  <c r="AG291" l="1"/>
  <c r="AH291" s="1"/>
  <c r="AG289"/>
  <c r="AH289" s="1"/>
  <c r="AG290"/>
  <c r="AH290" s="1"/>
  <c r="AG292"/>
  <c r="AH292" s="1"/>
  <c r="AF264"/>
  <c r="AF265"/>
  <c r="AF266"/>
  <c r="AF267"/>
  <c r="AF268"/>
  <c r="AF269"/>
  <c r="AF270"/>
  <c r="AF271"/>
  <c r="AB264"/>
  <c r="AB265"/>
  <c r="AB266"/>
  <c r="AB267"/>
  <c r="AB268"/>
  <c r="AB269"/>
  <c r="AB270"/>
  <c r="AB271"/>
  <c r="T264"/>
  <c r="X264"/>
  <c r="T265"/>
  <c r="X265"/>
  <c r="T266"/>
  <c r="X266"/>
  <c r="T267"/>
  <c r="X267"/>
  <c r="T268"/>
  <c r="X268"/>
  <c r="T269"/>
  <c r="X269"/>
  <c r="T270"/>
  <c r="X270"/>
  <c r="T271"/>
  <c r="X271"/>
  <c r="AG271" l="1"/>
  <c r="AG269"/>
  <c r="AH269" s="1"/>
  <c r="AG267"/>
  <c r="AH267" s="1"/>
  <c r="AG265"/>
  <c r="AH265" s="1"/>
  <c r="AH271"/>
  <c r="AG270"/>
  <c r="AG268"/>
  <c r="AG266"/>
  <c r="AG264"/>
  <c r="AF219"/>
  <c r="AD220"/>
  <c r="AE220"/>
  <c r="AC220"/>
  <c r="AB219"/>
  <c r="X219"/>
  <c r="T219"/>
  <c r="J220"/>
  <c r="AG219" l="1"/>
  <c r="AH219" s="1"/>
  <c r="AH270"/>
  <c r="AH268"/>
  <c r="AH266"/>
  <c r="AH264"/>
  <c r="AF162"/>
  <c r="AB162"/>
  <c r="X162"/>
  <c r="T162"/>
  <c r="L164"/>
  <c r="AG162" l="1"/>
  <c r="AH162" s="1"/>
  <c r="AF76"/>
  <c r="AF77"/>
  <c r="AF78"/>
  <c r="AF79"/>
  <c r="AF80"/>
  <c r="AF81"/>
  <c r="AF82"/>
  <c r="AF83"/>
  <c r="AF84"/>
  <c r="AF85"/>
  <c r="AB76"/>
  <c r="AB77"/>
  <c r="AB78"/>
  <c r="AB79"/>
  <c r="AB80"/>
  <c r="AB81"/>
  <c r="AB82"/>
  <c r="AB83"/>
  <c r="AB84"/>
  <c r="AB85"/>
  <c r="X76"/>
  <c r="X77"/>
  <c r="X78"/>
  <c r="X79"/>
  <c r="X80"/>
  <c r="X81"/>
  <c r="X82"/>
  <c r="X83"/>
  <c r="X84"/>
  <c r="X85"/>
  <c r="T76"/>
  <c r="T77"/>
  <c r="T78"/>
  <c r="T79"/>
  <c r="T80"/>
  <c r="T81"/>
  <c r="T82"/>
  <c r="T83"/>
  <c r="T84"/>
  <c r="T85"/>
  <c r="AG82" l="1"/>
  <c r="AG84"/>
  <c r="AH84" s="1"/>
  <c r="AG80"/>
  <c r="AH80" s="1"/>
  <c r="AG85"/>
  <c r="AH85" s="1"/>
  <c r="AG77"/>
  <c r="AH77" s="1"/>
  <c r="AG78"/>
  <c r="AH78" s="1"/>
  <c r="AG76"/>
  <c r="AH76" s="1"/>
  <c r="AG81"/>
  <c r="AH81" s="1"/>
  <c r="AG83"/>
  <c r="AH83" s="1"/>
  <c r="AG79"/>
  <c r="AH79" s="1"/>
  <c r="AH82"/>
  <c r="AF36" l="1"/>
  <c r="AD37"/>
  <c r="AE37"/>
  <c r="AC37"/>
  <c r="S37"/>
  <c r="R37"/>
  <c r="Q37"/>
  <c r="AB36"/>
  <c r="Y37"/>
  <c r="W37"/>
  <c r="V37"/>
  <c r="U37"/>
  <c r="X36"/>
  <c r="T36"/>
  <c r="J37"/>
  <c r="AG36" l="1"/>
  <c r="AH36" s="1"/>
  <c r="AF19" l="1"/>
  <c r="AF20"/>
  <c r="AF21"/>
  <c r="AF22"/>
  <c r="AF23"/>
  <c r="AF24"/>
  <c r="AF25"/>
  <c r="AD26"/>
  <c r="AE26"/>
  <c r="AC26"/>
  <c r="AA26"/>
  <c r="Z26"/>
  <c r="Y26"/>
  <c r="V26"/>
  <c r="W26"/>
  <c r="U26"/>
  <c r="R26"/>
  <c r="S26"/>
  <c r="Q26"/>
  <c r="AB23"/>
  <c r="AB24"/>
  <c r="AB25"/>
  <c r="X23"/>
  <c r="X24"/>
  <c r="X25"/>
  <c r="T23"/>
  <c r="T24"/>
  <c r="T25"/>
  <c r="J26"/>
  <c r="AG23" l="1"/>
  <c r="AH23" s="1"/>
  <c r="AG24"/>
  <c r="AH24" s="1"/>
  <c r="AG25"/>
  <c r="AH25" s="1"/>
  <c r="AF15"/>
  <c r="AD16"/>
  <c r="AE16"/>
  <c r="AC16"/>
  <c r="AA16"/>
  <c r="Z16"/>
  <c r="Y16"/>
  <c r="V16"/>
  <c r="W16"/>
  <c r="U16"/>
  <c r="R16"/>
  <c r="S16"/>
  <c r="Q16"/>
  <c r="AB15"/>
  <c r="X15"/>
  <c r="T15"/>
  <c r="L16"/>
  <c r="J16"/>
  <c r="AG15" l="1"/>
  <c r="AH15" s="1"/>
  <c r="W225" i="33"/>
  <c r="U225"/>
  <c r="V225"/>
  <c r="S225"/>
  <c r="R225"/>
  <c r="Q225"/>
  <c r="W164" i="29"/>
  <c r="V164"/>
  <c r="U164"/>
  <c r="S164"/>
  <c r="R164"/>
  <c r="Q164"/>
  <c r="G14" i="30" s="1"/>
  <c r="AF223" i="33"/>
  <c r="AB223"/>
  <c r="AF222"/>
  <c r="AB222"/>
  <c r="AF221"/>
  <c r="AB221"/>
  <c r="AF220"/>
  <c r="AB220"/>
  <c r="AF219"/>
  <c r="AB219"/>
  <c r="AF218"/>
  <c r="AB218"/>
  <c r="AF217"/>
  <c r="AB217"/>
  <c r="AF216"/>
  <c r="AB216"/>
  <c r="AF215"/>
  <c r="AB215"/>
  <c r="AF214"/>
  <c r="AB214"/>
  <c r="AF213"/>
  <c r="AB213"/>
  <c r="AF212"/>
  <c r="AB212"/>
  <c r="AF211"/>
  <c r="AB211"/>
  <c r="AF210"/>
  <c r="AB210"/>
  <c r="AF209"/>
  <c r="AB209"/>
  <c r="AF208"/>
  <c r="AB208"/>
  <c r="AF207"/>
  <c r="AB207"/>
  <c r="AF206"/>
  <c r="AB206"/>
  <c r="AF205"/>
  <c r="AB205"/>
  <c r="AF204"/>
  <c r="AB204"/>
  <c r="AF203"/>
  <c r="AB203"/>
  <c r="AF202"/>
  <c r="AB202"/>
  <c r="AF201"/>
  <c r="AB201"/>
  <c r="AF200"/>
  <c r="AB200"/>
  <c r="AF199"/>
  <c r="AB199"/>
  <c r="AF198"/>
  <c r="AB198"/>
  <c r="AF197"/>
  <c r="AB197"/>
  <c r="AF196"/>
  <c r="AB196"/>
  <c r="AF195"/>
  <c r="AB195"/>
  <c r="AF194"/>
  <c r="AB194"/>
  <c r="AF193"/>
  <c r="AB193"/>
  <c r="AF192"/>
  <c r="AB192"/>
  <c r="AF191"/>
  <c r="AB191"/>
  <c r="AF190"/>
  <c r="AB190"/>
  <c r="AF189"/>
  <c r="AB189"/>
  <c r="AF188"/>
  <c r="AB188"/>
  <c r="AF187"/>
  <c r="AB187"/>
  <c r="AF186"/>
  <c r="AB186"/>
  <c r="AF185"/>
  <c r="AB185"/>
  <c r="AF184"/>
  <c r="AB184"/>
  <c r="AF183"/>
  <c r="AB183"/>
  <c r="AF182"/>
  <c r="AB182"/>
  <c r="AF181"/>
  <c r="AB181"/>
  <c r="AF180"/>
  <c r="AB180"/>
  <c r="AF179"/>
  <c r="AB179"/>
  <c r="AF178"/>
  <c r="AB178"/>
  <c r="AF177"/>
  <c r="AB177"/>
  <c r="AF176"/>
  <c r="AB176"/>
  <c r="AF175"/>
  <c r="AB175"/>
  <c r="AF174"/>
  <c r="AB174"/>
  <c r="AF173"/>
  <c r="AB173"/>
  <c r="AF172"/>
  <c r="AB172"/>
  <c r="AF171"/>
  <c r="AB171"/>
  <c r="AF170"/>
  <c r="AB170"/>
  <c r="AF169"/>
  <c r="AB169"/>
  <c r="Z225"/>
  <c r="AA225"/>
  <c r="Y225"/>
  <c r="X223"/>
  <c r="T223"/>
  <c r="X222"/>
  <c r="T222"/>
  <c r="X221"/>
  <c r="T221"/>
  <c r="X220"/>
  <c r="AG220" s="1"/>
  <c r="AH220" s="1"/>
  <c r="T220"/>
  <c r="X219"/>
  <c r="T219"/>
  <c r="X218"/>
  <c r="T218"/>
  <c r="X217"/>
  <c r="T217"/>
  <c r="X216"/>
  <c r="T216"/>
  <c r="X215"/>
  <c r="T215"/>
  <c r="X214"/>
  <c r="T214"/>
  <c r="X213"/>
  <c r="T213"/>
  <c r="X212"/>
  <c r="T212"/>
  <c r="X211"/>
  <c r="T211"/>
  <c r="X210"/>
  <c r="T210"/>
  <c r="X209"/>
  <c r="T209"/>
  <c r="X208"/>
  <c r="T208"/>
  <c r="X207"/>
  <c r="T207"/>
  <c r="X206"/>
  <c r="T206"/>
  <c r="X205"/>
  <c r="T205"/>
  <c r="X204"/>
  <c r="T204"/>
  <c r="X203"/>
  <c r="T203"/>
  <c r="X202"/>
  <c r="T202"/>
  <c r="X201"/>
  <c r="T201"/>
  <c r="X200"/>
  <c r="T200"/>
  <c r="X199"/>
  <c r="T199"/>
  <c r="X198"/>
  <c r="T198"/>
  <c r="X197"/>
  <c r="T197"/>
  <c r="X196"/>
  <c r="AG196" s="1"/>
  <c r="AH196" s="1"/>
  <c r="T196"/>
  <c r="X195"/>
  <c r="T195"/>
  <c r="X194"/>
  <c r="T194"/>
  <c r="X193"/>
  <c r="T193"/>
  <c r="X192"/>
  <c r="T192"/>
  <c r="X191"/>
  <c r="T191"/>
  <c r="X190"/>
  <c r="T190"/>
  <c r="X189"/>
  <c r="T189"/>
  <c r="X188"/>
  <c r="T188"/>
  <c r="X187"/>
  <c r="T187"/>
  <c r="X186"/>
  <c r="T186"/>
  <c r="X185"/>
  <c r="T185"/>
  <c r="X184"/>
  <c r="AG184" s="1"/>
  <c r="AH184" s="1"/>
  <c r="T184"/>
  <c r="X183"/>
  <c r="T183"/>
  <c r="X182"/>
  <c r="T182"/>
  <c r="X181"/>
  <c r="T181"/>
  <c r="X180"/>
  <c r="T180"/>
  <c r="X179"/>
  <c r="T179"/>
  <c r="X178"/>
  <c r="T178"/>
  <c r="X177"/>
  <c r="T177"/>
  <c r="X176"/>
  <c r="AG176" s="1"/>
  <c r="AH176" s="1"/>
  <c r="T176"/>
  <c r="X175"/>
  <c r="T175"/>
  <c r="X174"/>
  <c r="T174"/>
  <c r="X173"/>
  <c r="T173"/>
  <c r="X172"/>
  <c r="T172"/>
  <c r="X171"/>
  <c r="T171"/>
  <c r="X170"/>
  <c r="T170"/>
  <c r="X169"/>
  <c r="T169"/>
  <c r="M225"/>
  <c r="N225"/>
  <c r="L225"/>
  <c r="AB334"/>
  <c r="AF334"/>
  <c r="AB335"/>
  <c r="AF335"/>
  <c r="AB336"/>
  <c r="AF336"/>
  <c r="AB337"/>
  <c r="AF337"/>
  <c r="AB338"/>
  <c r="AF338"/>
  <c r="AB339"/>
  <c r="AF339"/>
  <c r="AB340"/>
  <c r="AF340"/>
  <c r="AB341"/>
  <c r="AF341"/>
  <c r="AB342"/>
  <c r="AF342"/>
  <c r="AB343"/>
  <c r="AF343"/>
  <c r="AB344"/>
  <c r="AF344"/>
  <c r="AB345"/>
  <c r="AF345"/>
  <c r="AB346"/>
  <c r="AF346"/>
  <c r="AB347"/>
  <c r="AF347"/>
  <c r="AB348"/>
  <c r="AF348"/>
  <c r="AB349"/>
  <c r="AF349"/>
  <c r="AB350"/>
  <c r="AF350"/>
  <c r="AB351"/>
  <c r="AF351"/>
  <c r="AB352"/>
  <c r="AF352"/>
  <c r="AB353"/>
  <c r="AF353"/>
  <c r="AB354"/>
  <c r="AF354"/>
  <c r="AB355"/>
  <c r="AF355"/>
  <c r="AB356"/>
  <c r="AF356"/>
  <c r="AB357"/>
  <c r="AF357"/>
  <c r="AB358"/>
  <c r="AF358"/>
  <c r="AB359"/>
  <c r="AF359"/>
  <c r="AB360"/>
  <c r="AF360"/>
  <c r="AB361"/>
  <c r="AF361"/>
  <c r="AB362"/>
  <c r="AF362"/>
  <c r="AB363"/>
  <c r="AF363"/>
  <c r="AB364"/>
  <c r="AF364"/>
  <c r="AB365"/>
  <c r="AF365"/>
  <c r="AB366"/>
  <c r="AF366"/>
  <c r="AB367"/>
  <c r="AF367"/>
  <c r="AB368"/>
  <c r="AF368"/>
  <c r="AB369"/>
  <c r="AF369"/>
  <c r="AB370"/>
  <c r="AF370"/>
  <c r="AB371"/>
  <c r="AF371"/>
  <c r="AB372"/>
  <c r="AF372"/>
  <c r="Z382"/>
  <c r="AA382"/>
  <c r="Y382"/>
  <c r="T334"/>
  <c r="X334"/>
  <c r="T335"/>
  <c r="X335"/>
  <c r="T336"/>
  <c r="X336"/>
  <c r="T337"/>
  <c r="X337"/>
  <c r="T338"/>
  <c r="X338"/>
  <c r="T339"/>
  <c r="X339"/>
  <c r="T340"/>
  <c r="X340"/>
  <c r="T341"/>
  <c r="X341"/>
  <c r="T342"/>
  <c r="X342"/>
  <c r="T343"/>
  <c r="X343"/>
  <c r="T344"/>
  <c r="X344"/>
  <c r="T345"/>
  <c r="X345"/>
  <c r="T346"/>
  <c r="X346"/>
  <c r="T347"/>
  <c r="X347"/>
  <c r="T348"/>
  <c r="X348"/>
  <c r="T349"/>
  <c r="X349"/>
  <c r="T350"/>
  <c r="X350"/>
  <c r="T351"/>
  <c r="X351"/>
  <c r="T352"/>
  <c r="X352"/>
  <c r="T353"/>
  <c r="X353"/>
  <c r="T354"/>
  <c r="X354"/>
  <c r="T355"/>
  <c r="X355"/>
  <c r="T356"/>
  <c r="X356"/>
  <c r="T357"/>
  <c r="X357"/>
  <c r="T358"/>
  <c r="X358"/>
  <c r="T359"/>
  <c r="X359"/>
  <c r="T360"/>
  <c r="X360"/>
  <c r="T361"/>
  <c r="X361"/>
  <c r="T362"/>
  <c r="X362"/>
  <c r="T363"/>
  <c r="X363"/>
  <c r="T364"/>
  <c r="X364"/>
  <c r="T365"/>
  <c r="X365"/>
  <c r="T366"/>
  <c r="X366"/>
  <c r="T367"/>
  <c r="X367"/>
  <c r="T368"/>
  <c r="X368"/>
  <c r="T369"/>
  <c r="X369"/>
  <c r="T370"/>
  <c r="X370"/>
  <c r="T371"/>
  <c r="X371"/>
  <c r="T372"/>
  <c r="X372"/>
  <c r="X225" l="1"/>
  <c r="AG191"/>
  <c r="AH191" s="1"/>
  <c r="AG203"/>
  <c r="AH203" s="1"/>
  <c r="AG215"/>
  <c r="AH215" s="1"/>
  <c r="AG360"/>
  <c r="AH360" s="1"/>
  <c r="AG344"/>
  <c r="AH344" s="1"/>
  <c r="AG180"/>
  <c r="AH180" s="1"/>
  <c r="AF225"/>
  <c r="T225"/>
  <c r="AG187"/>
  <c r="AH187" s="1"/>
  <c r="AG195"/>
  <c r="AH195" s="1"/>
  <c r="AG199"/>
  <c r="AH199" s="1"/>
  <c r="AG211"/>
  <c r="AH211" s="1"/>
  <c r="AG219"/>
  <c r="AH219" s="1"/>
  <c r="AG223"/>
  <c r="AH223" s="1"/>
  <c r="AG170"/>
  <c r="AH170" s="1"/>
  <c r="AG172"/>
  <c r="AH172" s="1"/>
  <c r="AG174"/>
  <c r="AH174" s="1"/>
  <c r="AG181"/>
  <c r="AH181" s="1"/>
  <c r="AG183"/>
  <c r="AH183" s="1"/>
  <c r="AG188"/>
  <c r="AH188" s="1"/>
  <c r="AG190"/>
  <c r="AH190" s="1"/>
  <c r="AG200"/>
  <c r="AH200" s="1"/>
  <c r="AG202"/>
  <c r="AH202" s="1"/>
  <c r="AG213"/>
  <c r="AH213" s="1"/>
  <c r="AG177"/>
  <c r="AH177" s="1"/>
  <c r="AG179"/>
  <c r="AH179" s="1"/>
  <c r="AG186"/>
  <c r="AH186" s="1"/>
  <c r="AG193"/>
  <c r="AH193" s="1"/>
  <c r="AG198"/>
  <c r="AH198" s="1"/>
  <c r="AG205"/>
  <c r="AH205" s="1"/>
  <c r="AG207"/>
  <c r="AH207" s="1"/>
  <c r="AG209"/>
  <c r="AH209" s="1"/>
  <c r="AG216"/>
  <c r="AH216" s="1"/>
  <c r="AG218"/>
  <c r="AH218" s="1"/>
  <c r="AG221"/>
  <c r="AH221" s="1"/>
  <c r="AG169"/>
  <c r="AG171"/>
  <c r="AH171" s="1"/>
  <c r="AG173"/>
  <c r="AH173" s="1"/>
  <c r="AG175"/>
  <c r="AH175" s="1"/>
  <c r="AG182"/>
  <c r="AH182" s="1"/>
  <c r="AG189"/>
  <c r="AH189" s="1"/>
  <c r="AG201"/>
  <c r="AH201" s="1"/>
  <c r="AG212"/>
  <c r="AH212" s="1"/>
  <c r="AG214"/>
  <c r="AH214" s="1"/>
  <c r="AG178"/>
  <c r="AH178" s="1"/>
  <c r="AG185"/>
  <c r="AH185" s="1"/>
  <c r="AG192"/>
  <c r="AH192" s="1"/>
  <c r="AG194"/>
  <c r="AH194" s="1"/>
  <c r="AG197"/>
  <c r="AH197" s="1"/>
  <c r="AG204"/>
  <c r="AH204" s="1"/>
  <c r="AG206"/>
  <c r="AH206" s="1"/>
  <c r="AG208"/>
  <c r="AH208" s="1"/>
  <c r="AG210"/>
  <c r="AH210" s="1"/>
  <c r="AG217"/>
  <c r="AH217" s="1"/>
  <c r="AG222"/>
  <c r="AH222" s="1"/>
  <c r="AB225"/>
  <c r="AG352"/>
  <c r="AH352" s="1"/>
  <c r="AG369"/>
  <c r="AH369" s="1"/>
  <c r="AG365"/>
  <c r="AH365" s="1"/>
  <c r="AG361"/>
  <c r="AH361" s="1"/>
  <c r="AG357"/>
  <c r="AH357" s="1"/>
  <c r="AG353"/>
  <c r="AH353" s="1"/>
  <c r="AG349"/>
  <c r="AH349" s="1"/>
  <c r="AG345"/>
  <c r="AH345" s="1"/>
  <c r="AG341"/>
  <c r="AH341" s="1"/>
  <c r="AG337"/>
  <c r="AH337" s="1"/>
  <c r="AG362"/>
  <c r="AH362" s="1"/>
  <c r="AG368"/>
  <c r="AH368" s="1"/>
  <c r="AG336"/>
  <c r="AH336" s="1"/>
  <c r="AG370"/>
  <c r="AH370" s="1"/>
  <c r="AG338"/>
  <c r="AH338" s="1"/>
  <c r="AG372"/>
  <c r="AH372" s="1"/>
  <c r="AG364"/>
  <c r="AH364" s="1"/>
  <c r="AG356"/>
  <c r="AH356" s="1"/>
  <c r="AG348"/>
  <c r="AH348" s="1"/>
  <c r="AG340"/>
  <c r="AH340" s="1"/>
  <c r="AG346"/>
  <c r="AH346" s="1"/>
  <c r="AG354"/>
  <c r="AH354" s="1"/>
  <c r="AG367"/>
  <c r="AG359"/>
  <c r="AG351"/>
  <c r="AG335"/>
  <c r="AG371"/>
  <c r="AG366"/>
  <c r="AG363"/>
  <c r="AG358"/>
  <c r="AG355"/>
  <c r="AG350"/>
  <c r="AG347"/>
  <c r="AG342"/>
  <c r="AG339"/>
  <c r="AG334"/>
  <c r="AG343"/>
  <c r="AG225" l="1"/>
  <c r="AH169"/>
  <c r="AH343"/>
  <c r="AH347"/>
  <c r="AH363"/>
  <c r="AH367"/>
  <c r="AH342"/>
  <c r="AH358"/>
  <c r="AH359"/>
  <c r="AH339"/>
  <c r="AH355"/>
  <c r="AH371"/>
  <c r="AH351"/>
  <c r="AH334"/>
  <c r="AH350"/>
  <c r="AH366"/>
  <c r="AH335"/>
  <c r="AB328" l="1"/>
  <c r="AF328"/>
  <c r="Z331"/>
  <c r="AA331"/>
  <c r="Y331"/>
  <c r="T328"/>
  <c r="X328"/>
  <c r="AG328" l="1"/>
  <c r="AH328" s="1"/>
  <c r="Z325"/>
  <c r="AA325"/>
  <c r="Y325"/>
  <c r="AB314"/>
  <c r="AF314"/>
  <c r="AB315"/>
  <c r="AF315"/>
  <c r="T314"/>
  <c r="AG314" s="1"/>
  <c r="X314"/>
  <c r="T315"/>
  <c r="X315"/>
  <c r="AH314" l="1"/>
  <c r="AG315"/>
  <c r="Z311"/>
  <c r="AA311"/>
  <c r="Y311"/>
  <c r="AB308"/>
  <c r="AF308"/>
  <c r="AB309"/>
  <c r="AF309"/>
  <c r="T308"/>
  <c r="X308"/>
  <c r="T309"/>
  <c r="X309"/>
  <c r="AB261"/>
  <c r="AF261"/>
  <c r="AB262"/>
  <c r="AF262"/>
  <c r="AB263"/>
  <c r="AF263"/>
  <c r="AB264"/>
  <c r="AF264"/>
  <c r="AB265"/>
  <c r="AF265"/>
  <c r="AB266"/>
  <c r="AF266"/>
  <c r="AB267"/>
  <c r="AF267"/>
  <c r="AB268"/>
  <c r="AF268"/>
  <c r="AB269"/>
  <c r="AF269"/>
  <c r="AB270"/>
  <c r="AF270"/>
  <c r="AB271"/>
  <c r="AF271"/>
  <c r="AB272"/>
  <c r="AF272"/>
  <c r="Z290"/>
  <c r="AA290"/>
  <c r="Y290"/>
  <c r="T261"/>
  <c r="X261"/>
  <c r="T262"/>
  <c r="X262"/>
  <c r="T263"/>
  <c r="X263"/>
  <c r="T264"/>
  <c r="X264"/>
  <c r="T265"/>
  <c r="X265"/>
  <c r="T266"/>
  <c r="X266"/>
  <c r="T267"/>
  <c r="X267"/>
  <c r="T268"/>
  <c r="X268"/>
  <c r="T269"/>
  <c r="X269"/>
  <c r="T270"/>
  <c r="X270"/>
  <c r="T271"/>
  <c r="X271"/>
  <c r="T272"/>
  <c r="X272"/>
  <c r="I290"/>
  <c r="AG308" l="1"/>
  <c r="AH308" s="1"/>
  <c r="AG272"/>
  <c r="AH272" s="1"/>
  <c r="AG264"/>
  <c r="AH264" s="1"/>
  <c r="AH315"/>
  <c r="AG309"/>
  <c r="AH309" s="1"/>
  <c r="AG266"/>
  <c r="AH266" s="1"/>
  <c r="AG262"/>
  <c r="AH262" s="1"/>
  <c r="AG268"/>
  <c r="AH268" s="1"/>
  <c r="AG269"/>
  <c r="AH269" s="1"/>
  <c r="AG270"/>
  <c r="AH270" s="1"/>
  <c r="AG261"/>
  <c r="AH261" s="1"/>
  <c r="AG267"/>
  <c r="AH267" s="1"/>
  <c r="AG271"/>
  <c r="AH271" s="1"/>
  <c r="AG265"/>
  <c r="AH265" s="1"/>
  <c r="AG263"/>
  <c r="AH263" s="1"/>
  <c r="AB228" l="1"/>
  <c r="AF228"/>
  <c r="AB229"/>
  <c r="AF229"/>
  <c r="AB230"/>
  <c r="AF230"/>
  <c r="AB231"/>
  <c r="AF231"/>
  <c r="AB232"/>
  <c r="AF232"/>
  <c r="AB233"/>
  <c r="AF233"/>
  <c r="AB234"/>
  <c r="AF234"/>
  <c r="AB235"/>
  <c r="AF235"/>
  <c r="AB236"/>
  <c r="AF236"/>
  <c r="AB237"/>
  <c r="AF237"/>
  <c r="AB238"/>
  <c r="AF238"/>
  <c r="AB239"/>
  <c r="AF239"/>
  <c r="AB240"/>
  <c r="AF240"/>
  <c r="AB241"/>
  <c r="AF241"/>
  <c r="AB242"/>
  <c r="AF242"/>
  <c r="AB243"/>
  <c r="AF243"/>
  <c r="AB244"/>
  <c r="AF244"/>
  <c r="AB245"/>
  <c r="AF245"/>
  <c r="AB246"/>
  <c r="AF246"/>
  <c r="AB247"/>
  <c r="AF247"/>
  <c r="Z258"/>
  <c r="AA258"/>
  <c r="Y258"/>
  <c r="T228"/>
  <c r="X228"/>
  <c r="T229"/>
  <c r="X229"/>
  <c r="T230"/>
  <c r="X230"/>
  <c r="T231"/>
  <c r="X231"/>
  <c r="T232"/>
  <c r="X232"/>
  <c r="T233"/>
  <c r="X233"/>
  <c r="T234"/>
  <c r="X234"/>
  <c r="T235"/>
  <c r="X235"/>
  <c r="T236"/>
  <c r="X236"/>
  <c r="T237"/>
  <c r="X237"/>
  <c r="T238"/>
  <c r="X238"/>
  <c r="T239"/>
  <c r="X239"/>
  <c r="T240"/>
  <c r="X240"/>
  <c r="T241"/>
  <c r="X241"/>
  <c r="T242"/>
  <c r="X242"/>
  <c r="T243"/>
  <c r="X243"/>
  <c r="T244"/>
  <c r="X244"/>
  <c r="T245"/>
  <c r="X245"/>
  <c r="T246"/>
  <c r="X246"/>
  <c r="T247"/>
  <c r="X247"/>
  <c r="AA167"/>
  <c r="Z167"/>
  <c r="Y167"/>
  <c r="AB138"/>
  <c r="AF138"/>
  <c r="AB139"/>
  <c r="AF139"/>
  <c r="AB140"/>
  <c r="AF140"/>
  <c r="AB141"/>
  <c r="AF141"/>
  <c r="AB142"/>
  <c r="AF142"/>
  <c r="AB143"/>
  <c r="AF143"/>
  <c r="AB144"/>
  <c r="AF144"/>
  <c r="AB145"/>
  <c r="AF145"/>
  <c r="AB146"/>
  <c r="AF146"/>
  <c r="AB147"/>
  <c r="AF147"/>
  <c r="AB148"/>
  <c r="AF148"/>
  <c r="AB149"/>
  <c r="AF149"/>
  <c r="AB150"/>
  <c r="AF150"/>
  <c r="AB151"/>
  <c r="AF151"/>
  <c r="AB152"/>
  <c r="AF152"/>
  <c r="AB153"/>
  <c r="AF153"/>
  <c r="AB154"/>
  <c r="AF154"/>
  <c r="AB155"/>
  <c r="AF155"/>
  <c r="AB156"/>
  <c r="AF156"/>
  <c r="AB157"/>
  <c r="AF157"/>
  <c r="AB158"/>
  <c r="AF158"/>
  <c r="AB159"/>
  <c r="AF159"/>
  <c r="AB160"/>
  <c r="AF160"/>
  <c r="AB161"/>
  <c r="AF161"/>
  <c r="T138"/>
  <c r="X138"/>
  <c r="T139"/>
  <c r="X139"/>
  <c r="T140"/>
  <c r="X140"/>
  <c r="T141"/>
  <c r="X141"/>
  <c r="T142"/>
  <c r="X142"/>
  <c r="T143"/>
  <c r="X143"/>
  <c r="T144"/>
  <c r="X144"/>
  <c r="T145"/>
  <c r="X145"/>
  <c r="T146"/>
  <c r="X146"/>
  <c r="T147"/>
  <c r="X147"/>
  <c r="T148"/>
  <c r="X148"/>
  <c r="T149"/>
  <c r="X149"/>
  <c r="T150"/>
  <c r="X150"/>
  <c r="T151"/>
  <c r="X151"/>
  <c r="T152"/>
  <c r="X152"/>
  <c r="T153"/>
  <c r="X153"/>
  <c r="T154"/>
  <c r="X154"/>
  <c r="T155"/>
  <c r="X155"/>
  <c r="T156"/>
  <c r="X156"/>
  <c r="T157"/>
  <c r="X157"/>
  <c r="T158"/>
  <c r="X158"/>
  <c r="T159"/>
  <c r="X159"/>
  <c r="T160"/>
  <c r="X160"/>
  <c r="T161"/>
  <c r="X161"/>
  <c r="AG247" l="1"/>
  <c r="AH247" s="1"/>
  <c r="AG239"/>
  <c r="AH239" s="1"/>
  <c r="AG231"/>
  <c r="AH231" s="1"/>
  <c r="AG246"/>
  <c r="AH246" s="1"/>
  <c r="AG242"/>
  <c r="AH242" s="1"/>
  <c r="AG238"/>
  <c r="AH238" s="1"/>
  <c r="AG234"/>
  <c r="AH234" s="1"/>
  <c r="AG230"/>
  <c r="AH230" s="1"/>
  <c r="AG243"/>
  <c r="AH243" s="1"/>
  <c r="AG235"/>
  <c r="AH235" s="1"/>
  <c r="AG229"/>
  <c r="AG244"/>
  <c r="AG241"/>
  <c r="AG236"/>
  <c r="AG233"/>
  <c r="AG228"/>
  <c r="AG245"/>
  <c r="AG240"/>
  <c r="AG237"/>
  <c r="AG232"/>
  <c r="AG157"/>
  <c r="AH157" s="1"/>
  <c r="AG153"/>
  <c r="AH153" s="1"/>
  <c r="AG141"/>
  <c r="AH141" s="1"/>
  <c r="AG151"/>
  <c r="AH151" s="1"/>
  <c r="AG160"/>
  <c r="AH160" s="1"/>
  <c r="AG156"/>
  <c r="AH156" s="1"/>
  <c r="AG152"/>
  <c r="AH152" s="1"/>
  <c r="AG148"/>
  <c r="AH148" s="1"/>
  <c r="AG144"/>
  <c r="AH144" s="1"/>
  <c r="AG140"/>
  <c r="AH140" s="1"/>
  <c r="AG150"/>
  <c r="AH150" s="1"/>
  <c r="AG139"/>
  <c r="AH139" s="1"/>
  <c r="AG161"/>
  <c r="AH161" s="1"/>
  <c r="AG159"/>
  <c r="AH159" s="1"/>
  <c r="AG154"/>
  <c r="AH154" s="1"/>
  <c r="AG145"/>
  <c r="AH145" s="1"/>
  <c r="AG143"/>
  <c r="AH143" s="1"/>
  <c r="AG138"/>
  <c r="AH138" s="1"/>
  <c r="AG158"/>
  <c r="AH158" s="1"/>
  <c r="AG149"/>
  <c r="AH149" s="1"/>
  <c r="AG147"/>
  <c r="AH147" s="1"/>
  <c r="AG142"/>
  <c r="AH142" s="1"/>
  <c r="AG146"/>
  <c r="AH146" s="1"/>
  <c r="AG155"/>
  <c r="AH155" s="1"/>
  <c r="AH232" l="1"/>
  <c r="AH228"/>
  <c r="AH244"/>
  <c r="AH229"/>
  <c r="AH245"/>
  <c r="AH241"/>
  <c r="AH240"/>
  <c r="AH236"/>
  <c r="AH237"/>
  <c r="AH233"/>
  <c r="AB95"/>
  <c r="AF95"/>
  <c r="AB96"/>
  <c r="AF96"/>
  <c r="AB97"/>
  <c r="AF97"/>
  <c r="AB98"/>
  <c r="AF98"/>
  <c r="AB99"/>
  <c r="AF99"/>
  <c r="AB100"/>
  <c r="AF100"/>
  <c r="AB101"/>
  <c r="AF101"/>
  <c r="AB102"/>
  <c r="AF102"/>
  <c r="AB103"/>
  <c r="AF103"/>
  <c r="AB104"/>
  <c r="AF104"/>
  <c r="AB105"/>
  <c r="AF105"/>
  <c r="AB106"/>
  <c r="AF106"/>
  <c r="AB107"/>
  <c r="AF107"/>
  <c r="AB108"/>
  <c r="AF108"/>
  <c r="AB109"/>
  <c r="AF109"/>
  <c r="AB110"/>
  <c r="AF110"/>
  <c r="AB111"/>
  <c r="AF111"/>
  <c r="AB112"/>
  <c r="AF112"/>
  <c r="AB113"/>
  <c r="AF113"/>
  <c r="AB114"/>
  <c r="AF114"/>
  <c r="AB115"/>
  <c r="AF115"/>
  <c r="AB116"/>
  <c r="AF116"/>
  <c r="AB117"/>
  <c r="AF117"/>
  <c r="AB118"/>
  <c r="AF118"/>
  <c r="AB119"/>
  <c r="AF119"/>
  <c r="AB120"/>
  <c r="AF120"/>
  <c r="AB121"/>
  <c r="AF121"/>
  <c r="AB122"/>
  <c r="AF122"/>
  <c r="AB123"/>
  <c r="AF123"/>
  <c r="AB124"/>
  <c r="AF124"/>
  <c r="AB125"/>
  <c r="AF125"/>
  <c r="AB126"/>
  <c r="AF126"/>
  <c r="Z135"/>
  <c r="AA135"/>
  <c r="Y135"/>
  <c r="T95"/>
  <c r="X95"/>
  <c r="T96"/>
  <c r="X96"/>
  <c r="T97"/>
  <c r="X97"/>
  <c r="T98"/>
  <c r="X98"/>
  <c r="T99"/>
  <c r="X99"/>
  <c r="T100"/>
  <c r="X100"/>
  <c r="T101"/>
  <c r="X101"/>
  <c r="T102"/>
  <c r="X102"/>
  <c r="T103"/>
  <c r="X103"/>
  <c r="T104"/>
  <c r="X104"/>
  <c r="T105"/>
  <c r="X105"/>
  <c r="T106"/>
  <c r="X106"/>
  <c r="T107"/>
  <c r="X107"/>
  <c r="T108"/>
  <c r="X108"/>
  <c r="T109"/>
  <c r="X109"/>
  <c r="T110"/>
  <c r="X110"/>
  <c r="T111"/>
  <c r="X111"/>
  <c r="T112"/>
  <c r="X112"/>
  <c r="T113"/>
  <c r="X113"/>
  <c r="T114"/>
  <c r="X114"/>
  <c r="T115"/>
  <c r="X115"/>
  <c r="T116"/>
  <c r="X116"/>
  <c r="T117"/>
  <c r="X117"/>
  <c r="T118"/>
  <c r="X118"/>
  <c r="T119"/>
  <c r="X119"/>
  <c r="T120"/>
  <c r="X120"/>
  <c r="T121"/>
  <c r="X121"/>
  <c r="T122"/>
  <c r="X122"/>
  <c r="T123"/>
  <c r="X123"/>
  <c r="T124"/>
  <c r="X124"/>
  <c r="T125"/>
  <c r="X125"/>
  <c r="T126"/>
  <c r="X126"/>
  <c r="AG125" l="1"/>
  <c r="AH125" s="1"/>
  <c r="AG121"/>
  <c r="AH121" s="1"/>
  <c r="AG117"/>
  <c r="AH117" s="1"/>
  <c r="AG113"/>
  <c r="AH113" s="1"/>
  <c r="AG109"/>
  <c r="AH109" s="1"/>
  <c r="AG105"/>
  <c r="AH105" s="1"/>
  <c r="AG101"/>
  <c r="AH101" s="1"/>
  <c r="AG97"/>
  <c r="AH97" s="1"/>
  <c r="AG103"/>
  <c r="AH103" s="1"/>
  <c r="AG119"/>
  <c r="AH119" s="1"/>
  <c r="AG126"/>
  <c r="AG110"/>
  <c r="AG118"/>
  <c r="AG116"/>
  <c r="AG111"/>
  <c r="AG102"/>
  <c r="AG100"/>
  <c r="AG95"/>
  <c r="AG122"/>
  <c r="AG120"/>
  <c r="AG115"/>
  <c r="AG106"/>
  <c r="AG104"/>
  <c r="AG99"/>
  <c r="AG124"/>
  <c r="AG108"/>
  <c r="AG123"/>
  <c r="AG114"/>
  <c r="AG112"/>
  <c r="AG107"/>
  <c r="AG98"/>
  <c r="AG96"/>
  <c r="AB56"/>
  <c r="AF56"/>
  <c r="AB57"/>
  <c r="AF57"/>
  <c r="AB58"/>
  <c r="AF58"/>
  <c r="AB59"/>
  <c r="AF59"/>
  <c r="AB60"/>
  <c r="AF60"/>
  <c r="AB61"/>
  <c r="AF61"/>
  <c r="AB62"/>
  <c r="AF62"/>
  <c r="AB63"/>
  <c r="AF63"/>
  <c r="AB64"/>
  <c r="AF64"/>
  <c r="AB65"/>
  <c r="AF65"/>
  <c r="AB66"/>
  <c r="AF66"/>
  <c r="AB67"/>
  <c r="AF67"/>
  <c r="AB68"/>
  <c r="AF68"/>
  <c r="AB69"/>
  <c r="AF69"/>
  <c r="AB70"/>
  <c r="AF70"/>
  <c r="AB71"/>
  <c r="AF71"/>
  <c r="AB72"/>
  <c r="AF72"/>
  <c r="AB73"/>
  <c r="AF73"/>
  <c r="AB74"/>
  <c r="AF74"/>
  <c r="Z92"/>
  <c r="AA92"/>
  <c r="Y92"/>
  <c r="T56"/>
  <c r="X56"/>
  <c r="T57"/>
  <c r="X57"/>
  <c r="T58"/>
  <c r="X58"/>
  <c r="T59"/>
  <c r="X59"/>
  <c r="T60"/>
  <c r="X60"/>
  <c r="T61"/>
  <c r="X61"/>
  <c r="T62"/>
  <c r="X62"/>
  <c r="T63"/>
  <c r="X63"/>
  <c r="T64"/>
  <c r="X64"/>
  <c r="T65"/>
  <c r="X65"/>
  <c r="T66"/>
  <c r="X66"/>
  <c r="T67"/>
  <c r="X67"/>
  <c r="T68"/>
  <c r="X68"/>
  <c r="T69"/>
  <c r="X69"/>
  <c r="T70"/>
  <c r="X70"/>
  <c r="T71"/>
  <c r="X71"/>
  <c r="T72"/>
  <c r="X72"/>
  <c r="T73"/>
  <c r="X73"/>
  <c r="T74"/>
  <c r="X74"/>
  <c r="T39"/>
  <c r="X39"/>
  <c r="T40"/>
  <c r="X40"/>
  <c r="T41"/>
  <c r="X41"/>
  <c r="T42"/>
  <c r="X42"/>
  <c r="T43"/>
  <c r="X43"/>
  <c r="T44"/>
  <c r="X44"/>
  <c r="T45"/>
  <c r="X45"/>
  <c r="T46"/>
  <c r="X46"/>
  <c r="T47"/>
  <c r="X47"/>
  <c r="T48"/>
  <c r="X48"/>
  <c r="T49"/>
  <c r="X49"/>
  <c r="T50"/>
  <c r="X50"/>
  <c r="T51"/>
  <c r="X51"/>
  <c r="T52"/>
  <c r="X52"/>
  <c r="AF39"/>
  <c r="AF40"/>
  <c r="AF41"/>
  <c r="AF42"/>
  <c r="AF43"/>
  <c r="AF44"/>
  <c r="AF45"/>
  <c r="AF46"/>
  <c r="AF47"/>
  <c r="AF48"/>
  <c r="AF49"/>
  <c r="AF50"/>
  <c r="AF51"/>
  <c r="AF52"/>
  <c r="AB39"/>
  <c r="AB40"/>
  <c r="AB41"/>
  <c r="AB42"/>
  <c r="AB43"/>
  <c r="AB44"/>
  <c r="AB45"/>
  <c r="AB46"/>
  <c r="AB47"/>
  <c r="AB48"/>
  <c r="AB49"/>
  <c r="AB50"/>
  <c r="AB51"/>
  <c r="AB52"/>
  <c r="Z53"/>
  <c r="AA53"/>
  <c r="Y53"/>
  <c r="J53"/>
  <c r="AG62" l="1"/>
  <c r="AH62" s="1"/>
  <c r="AH124"/>
  <c r="AH115"/>
  <c r="AH118"/>
  <c r="AH107"/>
  <c r="AH108"/>
  <c r="AH95"/>
  <c r="AH116"/>
  <c r="AH98"/>
  <c r="AH123"/>
  <c r="AH104"/>
  <c r="AH122"/>
  <c r="AH111"/>
  <c r="AH126"/>
  <c r="AH96"/>
  <c r="AH114"/>
  <c r="AH99"/>
  <c r="AH120"/>
  <c r="AH102"/>
  <c r="AH110"/>
  <c r="AH112"/>
  <c r="AH100"/>
  <c r="AH106"/>
  <c r="AG46"/>
  <c r="AH46" s="1"/>
  <c r="AG73"/>
  <c r="AG69"/>
  <c r="AG61"/>
  <c r="AG43"/>
  <c r="AH43" s="1"/>
  <c r="AG58"/>
  <c r="AG70"/>
  <c r="AG72"/>
  <c r="AG67"/>
  <c r="AG65"/>
  <c r="AG63"/>
  <c r="AG59"/>
  <c r="AG41"/>
  <c r="AH41" s="1"/>
  <c r="AG48"/>
  <c r="AH48" s="1"/>
  <c r="AG40"/>
  <c r="AH40" s="1"/>
  <c r="AG74"/>
  <c r="AG56"/>
  <c r="AG49"/>
  <c r="AH49" s="1"/>
  <c r="AG71"/>
  <c r="AG68"/>
  <c r="AG66"/>
  <c r="AG64"/>
  <c r="AG60"/>
  <c r="AG57"/>
  <c r="AG52"/>
  <c r="AH52" s="1"/>
  <c r="AG50"/>
  <c r="AH50" s="1"/>
  <c r="AG44"/>
  <c r="AH44" s="1"/>
  <c r="AG42"/>
  <c r="AH42" s="1"/>
  <c r="AG51"/>
  <c r="AH51" s="1"/>
  <c r="AG47"/>
  <c r="AG39"/>
  <c r="AG45"/>
  <c r="AH66" l="1"/>
  <c r="AH56"/>
  <c r="AH65"/>
  <c r="AH58"/>
  <c r="AH73"/>
  <c r="AH64"/>
  <c r="AH63"/>
  <c r="AH70"/>
  <c r="AH69"/>
  <c r="AH60"/>
  <c r="AH71"/>
  <c r="AH72"/>
  <c r="AH61"/>
  <c r="AH57"/>
  <c r="AH68"/>
  <c r="AH74"/>
  <c r="AH59"/>
  <c r="AH67"/>
  <c r="AH47"/>
  <c r="AH39"/>
  <c r="AH45"/>
  <c r="Z36" l="1"/>
  <c r="AA36"/>
  <c r="Y36"/>
  <c r="AB28"/>
  <c r="AF28"/>
  <c r="AB29"/>
  <c r="AF29"/>
  <c r="AB30"/>
  <c r="AF30"/>
  <c r="AB31"/>
  <c r="AF31"/>
  <c r="AB32"/>
  <c r="AF32"/>
  <c r="AB33"/>
  <c r="AF33"/>
  <c r="AB34"/>
  <c r="AF34"/>
  <c r="T28"/>
  <c r="X28"/>
  <c r="T29"/>
  <c r="X29"/>
  <c r="T30"/>
  <c r="X30"/>
  <c r="T31"/>
  <c r="X31"/>
  <c r="T32"/>
  <c r="X32"/>
  <c r="T33"/>
  <c r="X33"/>
  <c r="T34"/>
  <c r="X34"/>
  <c r="AG33" l="1"/>
  <c r="AH33" s="1"/>
  <c r="AG34"/>
  <c r="AH34" s="1"/>
  <c r="AG30"/>
  <c r="AH30" s="1"/>
  <c r="AG28"/>
  <c r="AH28" s="1"/>
  <c r="AG32"/>
  <c r="AH32" s="1"/>
  <c r="AG31"/>
  <c r="AH31" s="1"/>
  <c r="AG29"/>
  <c r="AH29" s="1"/>
  <c r="AA25"/>
  <c r="Y25"/>
  <c r="Z25"/>
  <c r="AB19"/>
  <c r="AF19"/>
  <c r="AB20"/>
  <c r="AF20"/>
  <c r="AB21"/>
  <c r="AF21"/>
  <c r="AB22"/>
  <c r="AF22"/>
  <c r="T19"/>
  <c r="X19"/>
  <c r="T20"/>
  <c r="X20"/>
  <c r="T21"/>
  <c r="X21"/>
  <c r="T22"/>
  <c r="X22"/>
  <c r="AG19" l="1"/>
  <c r="AH19" s="1"/>
  <c r="AG22"/>
  <c r="AH22" s="1"/>
  <c r="AG20"/>
  <c r="AH20" s="1"/>
  <c r="AG21"/>
  <c r="AH21" s="1"/>
  <c r="AB11" l="1"/>
  <c r="AF11"/>
  <c r="AB12"/>
  <c r="AF12"/>
  <c r="AB13"/>
  <c r="AF13"/>
  <c r="AB14"/>
  <c r="AF14"/>
  <c r="AA16"/>
  <c r="Y16"/>
  <c r="Z16"/>
  <c r="T11"/>
  <c r="X11"/>
  <c r="T12"/>
  <c r="X12"/>
  <c r="T13"/>
  <c r="X13"/>
  <c r="T14"/>
  <c r="X14"/>
  <c r="M16"/>
  <c r="AB223" i="29"/>
  <c r="AF223"/>
  <c r="AB224"/>
  <c r="AF224"/>
  <c r="AB225"/>
  <c r="AF225"/>
  <c r="AB226"/>
  <c r="AF226"/>
  <c r="AB227"/>
  <c r="AF227"/>
  <c r="AB228"/>
  <c r="AF228"/>
  <c r="AB229"/>
  <c r="AF229"/>
  <c r="AB230"/>
  <c r="AF230"/>
  <c r="AB231"/>
  <c r="AF231"/>
  <c r="AB232"/>
  <c r="AF232"/>
  <c r="AB233"/>
  <c r="AF233"/>
  <c r="AB234"/>
  <c r="AF234"/>
  <c r="AB235"/>
  <c r="AF235"/>
  <c r="AB236"/>
  <c r="AF236"/>
  <c r="AB237"/>
  <c r="AF237"/>
  <c r="AB238"/>
  <c r="AF238"/>
  <c r="AB239"/>
  <c r="AF239"/>
  <c r="AB240"/>
  <c r="AF240"/>
  <c r="AB241"/>
  <c r="AF241"/>
  <c r="AB242"/>
  <c r="AF242"/>
  <c r="AB243"/>
  <c r="AF243"/>
  <c r="AB244"/>
  <c r="AF244"/>
  <c r="AB245"/>
  <c r="AF245"/>
  <c r="AB246"/>
  <c r="AF246"/>
  <c r="AB247"/>
  <c r="AF247"/>
  <c r="AA254"/>
  <c r="Z254"/>
  <c r="Y254"/>
  <c r="T223"/>
  <c r="X223"/>
  <c r="T224"/>
  <c r="X224"/>
  <c r="T225"/>
  <c r="X225"/>
  <c r="T226"/>
  <c r="X226"/>
  <c r="T227"/>
  <c r="X227"/>
  <c r="T228"/>
  <c r="X228"/>
  <c r="T229"/>
  <c r="X229"/>
  <c r="T230"/>
  <c r="X230"/>
  <c r="T231"/>
  <c r="X231"/>
  <c r="T232"/>
  <c r="X232"/>
  <c r="T233"/>
  <c r="X233"/>
  <c r="T234"/>
  <c r="X234"/>
  <c r="T235"/>
  <c r="X235"/>
  <c r="T236"/>
  <c r="X236"/>
  <c r="T237"/>
  <c r="X237"/>
  <c r="T238"/>
  <c r="X238"/>
  <c r="T239"/>
  <c r="X239"/>
  <c r="T240"/>
  <c r="X240"/>
  <c r="T241"/>
  <c r="X241"/>
  <c r="T242"/>
  <c r="X242"/>
  <c r="T243"/>
  <c r="X243"/>
  <c r="T244"/>
  <c r="X244"/>
  <c r="T245"/>
  <c r="X245"/>
  <c r="T246"/>
  <c r="X246"/>
  <c r="T247"/>
  <c r="X247"/>
  <c r="AG245" l="1"/>
  <c r="AH245" s="1"/>
  <c r="AG237"/>
  <c r="AH237" s="1"/>
  <c r="AG233"/>
  <c r="AH233" s="1"/>
  <c r="AG229"/>
  <c r="AH229" s="1"/>
  <c r="AG225"/>
  <c r="AH225" s="1"/>
  <c r="AG242"/>
  <c r="AH242" s="1"/>
  <c r="AG226"/>
  <c r="AH226" s="1"/>
  <c r="AG241"/>
  <c r="AH241" s="1"/>
  <c r="AG240"/>
  <c r="AH240" s="1"/>
  <c r="AG224"/>
  <c r="AH224" s="1"/>
  <c r="AG13" i="33"/>
  <c r="AH13" s="1"/>
  <c r="AG14"/>
  <c r="AG12"/>
  <c r="AG11"/>
  <c r="AG235" i="29"/>
  <c r="AH235" s="1"/>
  <c r="AG246"/>
  <c r="AH246" s="1"/>
  <c r="AG244"/>
  <c r="AH244" s="1"/>
  <c r="AG239"/>
  <c r="AH239" s="1"/>
  <c r="AG230"/>
  <c r="AH230" s="1"/>
  <c r="AG228"/>
  <c r="AH228" s="1"/>
  <c r="AG223"/>
  <c r="AH223" s="1"/>
  <c r="AG243"/>
  <c r="AH243" s="1"/>
  <c r="AG234"/>
  <c r="AH234" s="1"/>
  <c r="AG232"/>
  <c r="AH232" s="1"/>
  <c r="AG227"/>
  <c r="AH227" s="1"/>
  <c r="AG247"/>
  <c r="AH247" s="1"/>
  <c r="AG238"/>
  <c r="AH238" s="1"/>
  <c r="AG236"/>
  <c r="AH236" s="1"/>
  <c r="AG231"/>
  <c r="AH231" s="1"/>
  <c r="AH14" i="33" l="1"/>
  <c r="AH12"/>
  <c r="AH11"/>
  <c r="AF174" i="29"/>
  <c r="AF175"/>
  <c r="AF176"/>
  <c r="AF177"/>
  <c r="AF178"/>
  <c r="AF179"/>
  <c r="AF180"/>
  <c r="AF181"/>
  <c r="AF182"/>
  <c r="AF183"/>
  <c r="AF184"/>
  <c r="AF185"/>
  <c r="AF186"/>
  <c r="AF187"/>
  <c r="AF188"/>
  <c r="AF189"/>
  <c r="AF190"/>
  <c r="AF191"/>
  <c r="AF192"/>
  <c r="AF193"/>
  <c r="AF194"/>
  <c r="AF195"/>
  <c r="AF196"/>
  <c r="AF197"/>
  <c r="AF198"/>
  <c r="AF199"/>
  <c r="AF200"/>
  <c r="AF201"/>
  <c r="AF202"/>
  <c r="AF203"/>
  <c r="AF204"/>
  <c r="AF205"/>
  <c r="AF206"/>
  <c r="AF207"/>
  <c r="AF208"/>
  <c r="AF209"/>
  <c r="AF210"/>
  <c r="AF211"/>
  <c r="AF212"/>
  <c r="AF213"/>
  <c r="AF214"/>
  <c r="AF215"/>
  <c r="AF216"/>
  <c r="AF217"/>
  <c r="AF218"/>
  <c r="AB174"/>
  <c r="AB175"/>
  <c r="AB176"/>
  <c r="AB177"/>
  <c r="AB178"/>
  <c r="AB179"/>
  <c r="AB180"/>
  <c r="AB181"/>
  <c r="AB182"/>
  <c r="AB183"/>
  <c r="AB184"/>
  <c r="AB185"/>
  <c r="AB186"/>
  <c r="AB187"/>
  <c r="AB188"/>
  <c r="AB189"/>
  <c r="AB190"/>
  <c r="AB191"/>
  <c r="AB192"/>
  <c r="AB193"/>
  <c r="AB194"/>
  <c r="AB195"/>
  <c r="AB196"/>
  <c r="AB197"/>
  <c r="AB198"/>
  <c r="AB199"/>
  <c r="AB200"/>
  <c r="AB201"/>
  <c r="AB202"/>
  <c r="AB203"/>
  <c r="AB204"/>
  <c r="AB205"/>
  <c r="AB206"/>
  <c r="AB207"/>
  <c r="AB208"/>
  <c r="AB209"/>
  <c r="AB210"/>
  <c r="AB211"/>
  <c r="AB212"/>
  <c r="AB213"/>
  <c r="AB214"/>
  <c r="AB215"/>
  <c r="AB216"/>
  <c r="AB217"/>
  <c r="AB218"/>
  <c r="Y220"/>
  <c r="Z220"/>
  <c r="AA220"/>
  <c r="T174"/>
  <c r="X174"/>
  <c r="T175"/>
  <c r="X175"/>
  <c r="T176"/>
  <c r="X176"/>
  <c r="T177"/>
  <c r="X177"/>
  <c r="T178"/>
  <c r="X178"/>
  <c r="T179"/>
  <c r="X179"/>
  <c r="T180"/>
  <c r="X180"/>
  <c r="T181"/>
  <c r="X181"/>
  <c r="T182"/>
  <c r="X182"/>
  <c r="T183"/>
  <c r="X183"/>
  <c r="T184"/>
  <c r="X184"/>
  <c r="T185"/>
  <c r="X185"/>
  <c r="T186"/>
  <c r="X186"/>
  <c r="T187"/>
  <c r="X187"/>
  <c r="T188"/>
  <c r="X188"/>
  <c r="T189"/>
  <c r="X189"/>
  <c r="T190"/>
  <c r="X190"/>
  <c r="T191"/>
  <c r="X191"/>
  <c r="T192"/>
  <c r="X192"/>
  <c r="T193"/>
  <c r="X193"/>
  <c r="T194"/>
  <c r="X194"/>
  <c r="T195"/>
  <c r="X195"/>
  <c r="T196"/>
  <c r="X196"/>
  <c r="T197"/>
  <c r="X197"/>
  <c r="T198"/>
  <c r="X198"/>
  <c r="T199"/>
  <c r="X199"/>
  <c r="T200"/>
  <c r="X200"/>
  <c r="T201"/>
  <c r="X201"/>
  <c r="T202"/>
  <c r="X202"/>
  <c r="T203"/>
  <c r="X203"/>
  <c r="T204"/>
  <c r="X204"/>
  <c r="T205"/>
  <c r="X205"/>
  <c r="T206"/>
  <c r="X206"/>
  <c r="T207"/>
  <c r="X207"/>
  <c r="T208"/>
  <c r="X208"/>
  <c r="T209"/>
  <c r="X209"/>
  <c r="T210"/>
  <c r="X210"/>
  <c r="T211"/>
  <c r="X211"/>
  <c r="T212"/>
  <c r="X212"/>
  <c r="T213"/>
  <c r="X213"/>
  <c r="T214"/>
  <c r="X214"/>
  <c r="T215"/>
  <c r="X215"/>
  <c r="T216"/>
  <c r="X216"/>
  <c r="T217"/>
  <c r="X217"/>
  <c r="T218"/>
  <c r="X218"/>
  <c r="Z93"/>
  <c r="AA93"/>
  <c r="Y93"/>
  <c r="AB57"/>
  <c r="AF57"/>
  <c r="AB58"/>
  <c r="AF58"/>
  <c r="AB59"/>
  <c r="AF59"/>
  <c r="AB60"/>
  <c r="AF60"/>
  <c r="AB61"/>
  <c r="AF61"/>
  <c r="AB62"/>
  <c r="AF62"/>
  <c r="AB63"/>
  <c r="AF63"/>
  <c r="AB64"/>
  <c r="AF64"/>
  <c r="AB65"/>
  <c r="AF65"/>
  <c r="AB66"/>
  <c r="AF66"/>
  <c r="AB67"/>
  <c r="AF67"/>
  <c r="AB68"/>
  <c r="AF68"/>
  <c r="AB69"/>
  <c r="AF69"/>
  <c r="AB70"/>
  <c r="AF70"/>
  <c r="AB71"/>
  <c r="AF71"/>
  <c r="AB72"/>
  <c r="AF72"/>
  <c r="AB73"/>
  <c r="AF73"/>
  <c r="AB74"/>
  <c r="AF74"/>
  <c r="AB75"/>
  <c r="AF75"/>
  <c r="T75"/>
  <c r="X75"/>
  <c r="T57"/>
  <c r="X57"/>
  <c r="T58"/>
  <c r="X58"/>
  <c r="T59"/>
  <c r="X59"/>
  <c r="T60"/>
  <c r="X60"/>
  <c r="T61"/>
  <c r="X61"/>
  <c r="T62"/>
  <c r="X62"/>
  <c r="T63"/>
  <c r="X63"/>
  <c r="T64"/>
  <c r="X64"/>
  <c r="T65"/>
  <c r="X65"/>
  <c r="T66"/>
  <c r="X66"/>
  <c r="T67"/>
  <c r="X67"/>
  <c r="T68"/>
  <c r="X68"/>
  <c r="T69"/>
  <c r="X69"/>
  <c r="T70"/>
  <c r="X70"/>
  <c r="T71"/>
  <c r="X71"/>
  <c r="T72"/>
  <c r="X72"/>
  <c r="T73"/>
  <c r="X73"/>
  <c r="T74"/>
  <c r="X74"/>
  <c r="AB329"/>
  <c r="AF329"/>
  <c r="AB330"/>
  <c r="AF330"/>
  <c r="AB331"/>
  <c r="AF331"/>
  <c r="AB332"/>
  <c r="AF332"/>
  <c r="AB333"/>
  <c r="AF333"/>
  <c r="AB334"/>
  <c r="AF334"/>
  <c r="AB335"/>
  <c r="AF335"/>
  <c r="AB336"/>
  <c r="AF336"/>
  <c r="AB337"/>
  <c r="AF337"/>
  <c r="AB338"/>
  <c r="AF338"/>
  <c r="AB339"/>
  <c r="AF339"/>
  <c r="AB340"/>
  <c r="AF340"/>
  <c r="AB341"/>
  <c r="AF341"/>
  <c r="AB342"/>
  <c r="AF342"/>
  <c r="AB343"/>
  <c r="AF343"/>
  <c r="AB344"/>
  <c r="AF344"/>
  <c r="AB345"/>
  <c r="AF345"/>
  <c r="AB346"/>
  <c r="AF346"/>
  <c r="AB347"/>
  <c r="AF347"/>
  <c r="AB348"/>
  <c r="AF348"/>
  <c r="AB349"/>
  <c r="AF349"/>
  <c r="AB350"/>
  <c r="AF350"/>
  <c r="AB351"/>
  <c r="AF351"/>
  <c r="AB352"/>
  <c r="AF352"/>
  <c r="AB353"/>
  <c r="AF353"/>
  <c r="AB354"/>
  <c r="AF354"/>
  <c r="AB355"/>
  <c r="AF355"/>
  <c r="AB356"/>
  <c r="AF356"/>
  <c r="AB357"/>
  <c r="AF357"/>
  <c r="AB358"/>
  <c r="AF358"/>
  <c r="AB359"/>
  <c r="AF359"/>
  <c r="AB360"/>
  <c r="AF360"/>
  <c r="AB361"/>
  <c r="AF361"/>
  <c r="AB362"/>
  <c r="AF362"/>
  <c r="AB363"/>
  <c r="AF363"/>
  <c r="AB364"/>
  <c r="AF364"/>
  <c r="AB365"/>
  <c r="AF365"/>
  <c r="AB366"/>
  <c r="AF366"/>
  <c r="AB367"/>
  <c r="AF367"/>
  <c r="AF368"/>
  <c r="AF369"/>
  <c r="AB374"/>
  <c r="AF374"/>
  <c r="AB375"/>
  <c r="AF375"/>
  <c r="AB376"/>
  <c r="AF376"/>
  <c r="AB377"/>
  <c r="AF377"/>
  <c r="Z378"/>
  <c r="AA378"/>
  <c r="Y378"/>
  <c r="T329"/>
  <c r="X329"/>
  <c r="T330"/>
  <c r="X330"/>
  <c r="T331"/>
  <c r="X331"/>
  <c r="T332"/>
  <c r="X332"/>
  <c r="T333"/>
  <c r="X333"/>
  <c r="T334"/>
  <c r="X334"/>
  <c r="T335"/>
  <c r="X335"/>
  <c r="T336"/>
  <c r="X336"/>
  <c r="T337"/>
  <c r="X337"/>
  <c r="T338"/>
  <c r="X338"/>
  <c r="T339"/>
  <c r="X339"/>
  <c r="T340"/>
  <c r="X340"/>
  <c r="T341"/>
  <c r="X341"/>
  <c r="T342"/>
  <c r="X342"/>
  <c r="T343"/>
  <c r="X343"/>
  <c r="T344"/>
  <c r="X344"/>
  <c r="T345"/>
  <c r="X345"/>
  <c r="T346"/>
  <c r="X346"/>
  <c r="T347"/>
  <c r="X347"/>
  <c r="T348"/>
  <c r="X348"/>
  <c r="T349"/>
  <c r="X349"/>
  <c r="T350"/>
  <c r="X350"/>
  <c r="T351"/>
  <c r="X351"/>
  <c r="T352"/>
  <c r="X352"/>
  <c r="T353"/>
  <c r="X353"/>
  <c r="T354"/>
  <c r="X354"/>
  <c r="T355"/>
  <c r="X355"/>
  <c r="T356"/>
  <c r="X356"/>
  <c r="T357"/>
  <c r="X357"/>
  <c r="T358"/>
  <c r="X358"/>
  <c r="T359"/>
  <c r="X359"/>
  <c r="T360"/>
  <c r="X360"/>
  <c r="T361"/>
  <c r="X361"/>
  <c r="T362"/>
  <c r="X362"/>
  <c r="T363"/>
  <c r="X363"/>
  <c r="T364"/>
  <c r="X364"/>
  <c r="T365"/>
  <c r="X365"/>
  <c r="T366"/>
  <c r="X366"/>
  <c r="T367"/>
  <c r="X367"/>
  <c r="T374"/>
  <c r="X374"/>
  <c r="T375"/>
  <c r="X375"/>
  <c r="T376"/>
  <c r="X376"/>
  <c r="T377"/>
  <c r="X377"/>
  <c r="J378"/>
  <c r="AG215" l="1"/>
  <c r="AH215" s="1"/>
  <c r="AG211"/>
  <c r="AH211" s="1"/>
  <c r="AG207"/>
  <c r="AH207" s="1"/>
  <c r="AG203"/>
  <c r="AH203" s="1"/>
  <c r="AG199"/>
  <c r="AH199" s="1"/>
  <c r="AG195"/>
  <c r="AH195" s="1"/>
  <c r="AG191"/>
  <c r="AH191" s="1"/>
  <c r="AG187"/>
  <c r="AH187" s="1"/>
  <c r="AG183"/>
  <c r="AH183" s="1"/>
  <c r="AG179"/>
  <c r="AH179" s="1"/>
  <c r="AG175"/>
  <c r="AH175" s="1"/>
  <c r="AG217"/>
  <c r="AH217" s="1"/>
  <c r="AG213"/>
  <c r="AH213" s="1"/>
  <c r="AG209"/>
  <c r="AH209" s="1"/>
  <c r="AG205"/>
  <c r="AH205" s="1"/>
  <c r="AG201"/>
  <c r="AH201" s="1"/>
  <c r="AG197"/>
  <c r="AH197" s="1"/>
  <c r="AG193"/>
  <c r="AH193" s="1"/>
  <c r="AG189"/>
  <c r="AH189" s="1"/>
  <c r="AG185"/>
  <c r="AH185" s="1"/>
  <c r="AG181"/>
  <c r="AH181" s="1"/>
  <c r="AG177"/>
  <c r="AH177" s="1"/>
  <c r="AG212"/>
  <c r="AH212" s="1"/>
  <c r="AG204"/>
  <c r="AH204" s="1"/>
  <c r="AG196"/>
  <c r="AH196" s="1"/>
  <c r="AG188"/>
  <c r="AH188" s="1"/>
  <c r="AG180"/>
  <c r="AH180" s="1"/>
  <c r="AG218"/>
  <c r="AH218" s="1"/>
  <c r="AG210"/>
  <c r="AH210" s="1"/>
  <c r="AG202"/>
  <c r="AH202" s="1"/>
  <c r="AG194"/>
  <c r="AH194" s="1"/>
  <c r="AG186"/>
  <c r="AH186" s="1"/>
  <c r="AG178"/>
  <c r="AH178" s="1"/>
  <c r="AG216"/>
  <c r="AH216" s="1"/>
  <c r="AG208"/>
  <c r="AH208" s="1"/>
  <c r="AG200"/>
  <c r="AH200" s="1"/>
  <c r="AG192"/>
  <c r="AH192" s="1"/>
  <c r="AG184"/>
  <c r="AH184" s="1"/>
  <c r="AG176"/>
  <c r="AH176" s="1"/>
  <c r="AG214"/>
  <c r="AH214" s="1"/>
  <c r="AG206"/>
  <c r="AH206" s="1"/>
  <c r="AG198"/>
  <c r="AH198" s="1"/>
  <c r="AG190"/>
  <c r="AH190" s="1"/>
  <c r="AG182"/>
  <c r="AH182" s="1"/>
  <c r="AG174"/>
  <c r="AH174" s="1"/>
  <c r="AG69"/>
  <c r="AH69" s="1"/>
  <c r="AG65"/>
  <c r="AH65" s="1"/>
  <c r="AG375"/>
  <c r="AH375" s="1"/>
  <c r="AG367"/>
  <c r="AH367" s="1"/>
  <c r="AG365"/>
  <c r="AH365" s="1"/>
  <c r="AG363"/>
  <c r="AH363" s="1"/>
  <c r="AG361"/>
  <c r="AH361" s="1"/>
  <c r="AG359"/>
  <c r="AH359" s="1"/>
  <c r="AG353"/>
  <c r="AH353" s="1"/>
  <c r="AG349"/>
  <c r="AH349" s="1"/>
  <c r="AG347"/>
  <c r="AH347" s="1"/>
  <c r="AG345"/>
  <c r="AH345" s="1"/>
  <c r="AG343"/>
  <c r="AH343" s="1"/>
  <c r="AG341"/>
  <c r="AH341" s="1"/>
  <c r="AG337"/>
  <c r="AH337" s="1"/>
  <c r="AG333"/>
  <c r="AH333" s="1"/>
  <c r="AG331"/>
  <c r="AH331" s="1"/>
  <c r="AG329"/>
  <c r="AH329" s="1"/>
  <c r="AG63"/>
  <c r="AH63" s="1"/>
  <c r="AG61"/>
  <c r="AH61" s="1"/>
  <c r="AG59"/>
  <c r="AH59" s="1"/>
  <c r="AG57"/>
  <c r="AH57" s="1"/>
  <c r="AG74"/>
  <c r="AH74" s="1"/>
  <c r="AG72"/>
  <c r="AH72" s="1"/>
  <c r="AG70"/>
  <c r="AH70" s="1"/>
  <c r="AG67"/>
  <c r="AH67" s="1"/>
  <c r="AG64"/>
  <c r="AH64" s="1"/>
  <c r="AG62"/>
  <c r="AH62" s="1"/>
  <c r="AG60"/>
  <c r="AH60" s="1"/>
  <c r="AG58"/>
  <c r="AH58" s="1"/>
  <c r="AG75"/>
  <c r="AH75" s="1"/>
  <c r="AG73"/>
  <c r="AH73" s="1"/>
  <c r="AG71"/>
  <c r="AH71" s="1"/>
  <c r="AG68"/>
  <c r="AH68" s="1"/>
  <c r="AG66"/>
  <c r="AH66" s="1"/>
  <c r="AG355"/>
  <c r="AH355" s="1"/>
  <c r="AG335"/>
  <c r="AH335" s="1"/>
  <c r="AG377"/>
  <c r="AH377" s="1"/>
  <c r="AG369"/>
  <c r="AH369" s="1"/>
  <c r="AG357"/>
  <c r="AH357" s="1"/>
  <c r="AG351"/>
  <c r="AH351" s="1"/>
  <c r="AG339"/>
  <c r="AH339" s="1"/>
  <c r="AG376"/>
  <c r="AH376" s="1"/>
  <c r="AG374"/>
  <c r="AH374" s="1"/>
  <c r="AG368"/>
  <c r="AH368" s="1"/>
  <c r="AG366"/>
  <c r="AH366" s="1"/>
  <c r="AG364"/>
  <c r="AH364" s="1"/>
  <c r="AG362"/>
  <c r="AH362" s="1"/>
  <c r="AG360"/>
  <c r="AH360" s="1"/>
  <c r="AG358"/>
  <c r="AH358" s="1"/>
  <c r="AG352"/>
  <c r="AH352" s="1"/>
  <c r="AG350"/>
  <c r="AH350" s="1"/>
  <c r="AG348"/>
  <c r="AH348" s="1"/>
  <c r="AG346"/>
  <c r="AH346" s="1"/>
  <c r="AG344"/>
  <c r="AH344" s="1"/>
  <c r="AG342"/>
  <c r="AH342" s="1"/>
  <c r="AG340"/>
  <c r="AH340" s="1"/>
  <c r="AG338"/>
  <c r="AH338" s="1"/>
  <c r="AG336"/>
  <c r="AH336" s="1"/>
  <c r="AG334"/>
  <c r="AH334" s="1"/>
  <c r="AG354"/>
  <c r="AG356"/>
  <c r="AG330"/>
  <c r="AG332"/>
  <c r="AF323"/>
  <c r="AB323"/>
  <c r="AA326"/>
  <c r="Z326"/>
  <c r="Y326"/>
  <c r="T323"/>
  <c r="X323"/>
  <c r="AH356" l="1"/>
  <c r="AH330"/>
  <c r="AH354"/>
  <c r="AG323"/>
  <c r="AH323" s="1"/>
  <c r="AH332"/>
  <c r="AB311"/>
  <c r="AF311"/>
  <c r="AB312"/>
  <c r="AF312"/>
  <c r="AB313"/>
  <c r="AF313"/>
  <c r="AB314"/>
  <c r="AF314"/>
  <c r="Z320"/>
  <c r="AA320"/>
  <c r="Y320"/>
  <c r="T311"/>
  <c r="X311"/>
  <c r="T312"/>
  <c r="X312"/>
  <c r="T313"/>
  <c r="X313"/>
  <c r="T314"/>
  <c r="X314"/>
  <c r="AG313" l="1"/>
  <c r="AH313" s="1"/>
  <c r="AG311"/>
  <c r="AH311" s="1"/>
  <c r="AG314"/>
  <c r="AH314" s="1"/>
  <c r="AG312"/>
  <c r="AH312" s="1"/>
  <c r="Z308"/>
  <c r="AA308"/>
  <c r="Y308"/>
  <c r="AB305"/>
  <c r="AF305"/>
  <c r="AB306"/>
  <c r="AF306"/>
  <c r="X306"/>
  <c r="T306"/>
  <c r="X305"/>
  <c r="T305"/>
  <c r="AG305" l="1"/>
  <c r="AH305" s="1"/>
  <c r="AG306"/>
  <c r="AH306" l="1"/>
  <c r="AF263" l="1"/>
  <c r="AB263"/>
  <c r="AF262"/>
  <c r="AB262"/>
  <c r="AF261"/>
  <c r="AB261"/>
  <c r="AF260"/>
  <c r="AB260"/>
  <c r="AF259"/>
  <c r="AB259"/>
  <c r="AF258"/>
  <c r="AB258"/>
  <c r="AF257"/>
  <c r="AB257"/>
  <c r="Y286"/>
  <c r="X263"/>
  <c r="T263"/>
  <c r="X262"/>
  <c r="T262"/>
  <c r="X261"/>
  <c r="T261"/>
  <c r="X260"/>
  <c r="T260"/>
  <c r="X259"/>
  <c r="T259"/>
  <c r="X258"/>
  <c r="T258"/>
  <c r="X257"/>
  <c r="T257"/>
  <c r="X256"/>
  <c r="T256"/>
  <c r="X286" l="1"/>
  <c r="T286"/>
  <c r="AG257"/>
  <c r="AH257" s="1"/>
  <c r="AG258"/>
  <c r="AH258" s="1"/>
  <c r="AG259"/>
  <c r="AH259" s="1"/>
  <c r="AG260"/>
  <c r="AH260" s="1"/>
  <c r="AG261"/>
  <c r="AH261" s="1"/>
  <c r="AG262"/>
  <c r="AH262" s="1"/>
  <c r="AG263"/>
  <c r="AH263" s="1"/>
  <c r="AF161"/>
  <c r="AB161"/>
  <c r="AF160"/>
  <c r="AB160"/>
  <c r="AF159"/>
  <c r="AB159"/>
  <c r="AF158"/>
  <c r="AB158"/>
  <c r="AF157"/>
  <c r="AB157"/>
  <c r="AF156"/>
  <c r="AB156"/>
  <c r="AF155"/>
  <c r="AB155"/>
  <c r="AF154"/>
  <c r="AB154"/>
  <c r="AF153"/>
  <c r="AB153"/>
  <c r="AF152"/>
  <c r="AB152"/>
  <c r="AF151"/>
  <c r="AB151"/>
  <c r="AF150"/>
  <c r="AB150"/>
  <c r="AF149"/>
  <c r="AB149"/>
  <c r="AF148"/>
  <c r="AB148"/>
  <c r="AF147"/>
  <c r="AB147"/>
  <c r="AF146"/>
  <c r="AB146"/>
  <c r="AF145"/>
  <c r="AB145"/>
  <c r="AF144"/>
  <c r="AB144"/>
  <c r="AF143"/>
  <c r="AB143"/>
  <c r="AF142"/>
  <c r="AB142"/>
  <c r="AF141"/>
  <c r="AB141"/>
  <c r="AF140"/>
  <c r="AB140"/>
  <c r="AF139"/>
  <c r="AB139"/>
  <c r="AF138"/>
  <c r="AB138"/>
  <c r="AF137"/>
  <c r="AB137"/>
  <c r="AF136"/>
  <c r="AB136"/>
  <c r="AF135"/>
  <c r="AB135"/>
  <c r="AF134"/>
  <c r="AB134"/>
  <c r="Z164"/>
  <c r="AA164"/>
  <c r="Y164"/>
  <c r="X161"/>
  <c r="T161"/>
  <c r="X160"/>
  <c r="T160"/>
  <c r="X159"/>
  <c r="T159"/>
  <c r="X158"/>
  <c r="T158"/>
  <c r="X157"/>
  <c r="T157"/>
  <c r="X156"/>
  <c r="T156"/>
  <c r="X155"/>
  <c r="T155"/>
  <c r="X154"/>
  <c r="T154"/>
  <c r="X153"/>
  <c r="T153"/>
  <c r="X152"/>
  <c r="T152"/>
  <c r="X151"/>
  <c r="T151"/>
  <c r="X150"/>
  <c r="T150"/>
  <c r="X149"/>
  <c r="T149"/>
  <c r="X148"/>
  <c r="T148"/>
  <c r="X147"/>
  <c r="T147"/>
  <c r="X146"/>
  <c r="T146"/>
  <c r="X145"/>
  <c r="T145"/>
  <c r="X144"/>
  <c r="T144"/>
  <c r="X143"/>
  <c r="T143"/>
  <c r="X142"/>
  <c r="T142"/>
  <c r="X141"/>
  <c r="T141"/>
  <c r="X140"/>
  <c r="T140"/>
  <c r="X139"/>
  <c r="T139"/>
  <c r="X138"/>
  <c r="T138"/>
  <c r="X137"/>
  <c r="T137"/>
  <c r="X136"/>
  <c r="T136"/>
  <c r="X135"/>
  <c r="T135"/>
  <c r="X134"/>
  <c r="T134"/>
  <c r="M164"/>
  <c r="N164"/>
  <c r="AF164" l="1"/>
  <c r="T164"/>
  <c r="X164"/>
  <c r="AG134"/>
  <c r="AG136"/>
  <c r="AH136" s="1"/>
  <c r="AG137"/>
  <c r="AH137" s="1"/>
  <c r="AG139"/>
  <c r="AH139" s="1"/>
  <c r="AG140"/>
  <c r="AH140" s="1"/>
  <c r="AG141"/>
  <c r="AH141" s="1"/>
  <c r="AG142"/>
  <c r="AH142" s="1"/>
  <c r="AG143"/>
  <c r="AH143" s="1"/>
  <c r="AG144"/>
  <c r="AH144" s="1"/>
  <c r="AG145"/>
  <c r="AH145" s="1"/>
  <c r="AG146"/>
  <c r="AH146" s="1"/>
  <c r="AG147"/>
  <c r="AH147" s="1"/>
  <c r="AG148"/>
  <c r="AH148" s="1"/>
  <c r="AG149"/>
  <c r="AH149" s="1"/>
  <c r="AG150"/>
  <c r="AH150" s="1"/>
  <c r="AG151"/>
  <c r="AH151" s="1"/>
  <c r="AG152"/>
  <c r="AH152" s="1"/>
  <c r="AG153"/>
  <c r="AH153" s="1"/>
  <c r="AG154"/>
  <c r="AH154" s="1"/>
  <c r="AG155"/>
  <c r="AH155" s="1"/>
  <c r="AG156"/>
  <c r="AH156" s="1"/>
  <c r="AG157"/>
  <c r="AH157" s="1"/>
  <c r="AG158"/>
  <c r="AH158" s="1"/>
  <c r="AG159"/>
  <c r="AH159" s="1"/>
  <c r="AG160"/>
  <c r="AH160" s="1"/>
  <c r="AG161"/>
  <c r="AH161" s="1"/>
  <c r="AG135"/>
  <c r="AH135" s="1"/>
  <c r="AG138"/>
  <c r="AH138" s="1"/>
  <c r="AB164"/>
  <c r="AG164" l="1"/>
  <c r="AH134"/>
  <c r="AB96"/>
  <c r="AF96"/>
  <c r="AB97"/>
  <c r="AF97"/>
  <c r="AB98"/>
  <c r="AF98"/>
  <c r="AB99"/>
  <c r="AF99"/>
  <c r="AB100"/>
  <c r="AF100"/>
  <c r="AB101"/>
  <c r="AF101"/>
  <c r="AB102"/>
  <c r="AF102"/>
  <c r="AB103"/>
  <c r="AF103"/>
  <c r="AB104"/>
  <c r="AF104"/>
  <c r="AB105"/>
  <c r="AF105"/>
  <c r="AB106"/>
  <c r="AF106"/>
  <c r="AB107"/>
  <c r="AF107"/>
  <c r="AB108"/>
  <c r="AF108"/>
  <c r="AB109"/>
  <c r="AF109"/>
  <c r="AB110"/>
  <c r="AF110"/>
  <c r="AB111"/>
  <c r="AF111"/>
  <c r="AB112"/>
  <c r="AF112"/>
  <c r="AB113"/>
  <c r="AF113"/>
  <c r="AB114"/>
  <c r="AF114"/>
  <c r="AB115"/>
  <c r="AF115"/>
  <c r="AB116"/>
  <c r="AF116"/>
  <c r="AB117"/>
  <c r="AF117"/>
  <c r="AB118"/>
  <c r="AF118"/>
  <c r="AB119"/>
  <c r="AF119"/>
  <c r="AB120"/>
  <c r="AF120"/>
  <c r="AB121"/>
  <c r="AF121"/>
  <c r="AB122"/>
  <c r="AF122"/>
  <c r="AB123"/>
  <c r="AF123"/>
  <c r="AB124"/>
  <c r="AF124"/>
  <c r="AB125"/>
  <c r="AF125"/>
  <c r="AB126"/>
  <c r="AF126"/>
  <c r="AB127"/>
  <c r="AF127"/>
  <c r="Z132"/>
  <c r="AA132"/>
  <c r="Y132"/>
  <c r="T96"/>
  <c r="X96"/>
  <c r="T97"/>
  <c r="X97"/>
  <c r="T98"/>
  <c r="X98"/>
  <c r="T99"/>
  <c r="X99"/>
  <c r="T100"/>
  <c r="X100"/>
  <c r="T101"/>
  <c r="X101"/>
  <c r="T102"/>
  <c r="X102"/>
  <c r="T103"/>
  <c r="X103"/>
  <c r="T104"/>
  <c r="X104"/>
  <c r="T105"/>
  <c r="X105"/>
  <c r="T106"/>
  <c r="X106"/>
  <c r="T107"/>
  <c r="X107"/>
  <c r="T108"/>
  <c r="X108"/>
  <c r="T109"/>
  <c r="X109"/>
  <c r="T110"/>
  <c r="X110"/>
  <c r="T111"/>
  <c r="X111"/>
  <c r="T112"/>
  <c r="X112"/>
  <c r="T113"/>
  <c r="X113"/>
  <c r="T114"/>
  <c r="X114"/>
  <c r="T115"/>
  <c r="X115"/>
  <c r="T116"/>
  <c r="X116"/>
  <c r="T117"/>
  <c r="X117"/>
  <c r="T118"/>
  <c r="X118"/>
  <c r="T119"/>
  <c r="X119"/>
  <c r="T120"/>
  <c r="X120"/>
  <c r="T121"/>
  <c r="X121"/>
  <c r="T122"/>
  <c r="X122"/>
  <c r="T123"/>
  <c r="X123"/>
  <c r="T124"/>
  <c r="X124"/>
  <c r="T125"/>
  <c r="X125"/>
  <c r="T126"/>
  <c r="X126"/>
  <c r="T127"/>
  <c r="X127"/>
  <c r="AG120" l="1"/>
  <c r="AH120" s="1"/>
  <c r="AG118"/>
  <c r="AH118" s="1"/>
  <c r="AG116"/>
  <c r="AH116" s="1"/>
  <c r="AG114"/>
  <c r="AH114" s="1"/>
  <c r="AG112"/>
  <c r="AH112" s="1"/>
  <c r="AG127"/>
  <c r="AG123"/>
  <c r="AH123" s="1"/>
  <c r="AG121"/>
  <c r="AH121" s="1"/>
  <c r="AG117"/>
  <c r="AH117" s="1"/>
  <c r="AG115"/>
  <c r="AH115" s="1"/>
  <c r="AG113"/>
  <c r="AH113" s="1"/>
  <c r="AG111"/>
  <c r="AH111" s="1"/>
  <c r="AG109"/>
  <c r="AH109" s="1"/>
  <c r="AG107"/>
  <c r="AH107" s="1"/>
  <c r="AG105"/>
  <c r="AH105" s="1"/>
  <c r="AG103"/>
  <c r="AH103" s="1"/>
  <c r="AG101"/>
  <c r="AH101" s="1"/>
  <c r="AG99"/>
  <c r="AH99" s="1"/>
  <c r="AG125"/>
  <c r="AH125" s="1"/>
  <c r="AG119"/>
  <c r="AG110"/>
  <c r="AH110" s="1"/>
  <c r="AG108"/>
  <c r="AH108" s="1"/>
  <c r="AG106"/>
  <c r="AH106" s="1"/>
  <c r="AG102"/>
  <c r="AH102" s="1"/>
  <c r="AG100"/>
  <c r="AH100" s="1"/>
  <c r="AG98"/>
  <c r="AH98" s="1"/>
  <c r="AG96"/>
  <c r="AH96" s="1"/>
  <c r="AH119"/>
  <c r="AH127"/>
  <c r="AG124"/>
  <c r="AG104"/>
  <c r="AG97"/>
  <c r="AG126"/>
  <c r="AG122"/>
  <c r="AF48"/>
  <c r="AF49"/>
  <c r="AF50"/>
  <c r="AF51"/>
  <c r="AF52"/>
  <c r="T48"/>
  <c r="X48"/>
  <c r="T49"/>
  <c r="X49"/>
  <c r="T50"/>
  <c r="X50"/>
  <c r="T51"/>
  <c r="X51"/>
  <c r="T52"/>
  <c r="X52"/>
  <c r="AB40"/>
  <c r="AB41"/>
  <c r="AB42"/>
  <c r="AB43"/>
  <c r="AB44"/>
  <c r="AB45"/>
  <c r="AB46"/>
  <c r="AB47"/>
  <c r="AB48"/>
  <c r="AB49"/>
  <c r="AB50"/>
  <c r="AB51"/>
  <c r="AB52"/>
  <c r="Y54"/>
  <c r="AA54"/>
  <c r="Z54"/>
  <c r="I54"/>
  <c r="AB29"/>
  <c r="AF29"/>
  <c r="AB30"/>
  <c r="AF30"/>
  <c r="AB31"/>
  <c r="AF31"/>
  <c r="AB32"/>
  <c r="AF32"/>
  <c r="AB33"/>
  <c r="AF33"/>
  <c r="AB34"/>
  <c r="AF34"/>
  <c r="AB35"/>
  <c r="AF35"/>
  <c r="Z37"/>
  <c r="AA37"/>
  <c r="T29"/>
  <c r="X29"/>
  <c r="T30"/>
  <c r="X30"/>
  <c r="T31"/>
  <c r="X31"/>
  <c r="T32"/>
  <c r="X32"/>
  <c r="T33"/>
  <c r="X33"/>
  <c r="T34"/>
  <c r="X34"/>
  <c r="T35"/>
  <c r="X35"/>
  <c r="AB19"/>
  <c r="AB20"/>
  <c r="AB21"/>
  <c r="AB22"/>
  <c r="AF18"/>
  <c r="AF26" s="1"/>
  <c r="AB18"/>
  <c r="X22"/>
  <c r="T22"/>
  <c r="X21"/>
  <c r="T21"/>
  <c r="X20"/>
  <c r="T20"/>
  <c r="X19"/>
  <c r="T19"/>
  <c r="X18"/>
  <c r="T18"/>
  <c r="M26"/>
  <c r="N26"/>
  <c r="L26"/>
  <c r="AB26" l="1"/>
  <c r="T26"/>
  <c r="X26"/>
  <c r="AG35"/>
  <c r="AH35" s="1"/>
  <c r="AG33"/>
  <c r="AH33" s="1"/>
  <c r="AG31"/>
  <c r="AH31" s="1"/>
  <c r="AG29"/>
  <c r="AH29" s="1"/>
  <c r="AG34"/>
  <c r="AH34" s="1"/>
  <c r="AG32"/>
  <c r="AH32" s="1"/>
  <c r="AH122"/>
  <c r="AH97"/>
  <c r="AH124"/>
  <c r="AG52"/>
  <c r="AG51"/>
  <c r="AG50"/>
  <c r="AH126"/>
  <c r="AH104"/>
  <c r="AG19"/>
  <c r="AH19" s="1"/>
  <c r="AG20"/>
  <c r="AH20" s="1"/>
  <c r="AG21"/>
  <c r="AH21" s="1"/>
  <c r="AG22"/>
  <c r="AH22" s="1"/>
  <c r="AG48"/>
  <c r="AG49"/>
  <c r="AG18"/>
  <c r="AG30"/>
  <c r="AH30" s="1"/>
  <c r="AH18" l="1"/>
  <c r="AG26"/>
  <c r="AH49"/>
  <c r="AH50"/>
  <c r="AH52"/>
  <c r="AH48"/>
  <c r="AH51"/>
  <c r="AF11"/>
  <c r="AF12"/>
  <c r="AF13"/>
  <c r="AF14"/>
  <c r="AB11"/>
  <c r="AB12"/>
  <c r="AB13"/>
  <c r="AB14"/>
  <c r="M16"/>
  <c r="X11"/>
  <c r="X12"/>
  <c r="X13"/>
  <c r="X14"/>
  <c r="T14"/>
  <c r="T11"/>
  <c r="T12"/>
  <c r="T13"/>
  <c r="AG13" l="1"/>
  <c r="AH13" s="1"/>
  <c r="AG11"/>
  <c r="AH11" s="1"/>
  <c r="AG12"/>
  <c r="AH12" s="1"/>
  <c r="AG14"/>
  <c r="AH14" s="1"/>
  <c r="G9" i="36" l="1"/>
  <c r="G10"/>
  <c r="G11"/>
  <c r="G12"/>
  <c r="G13"/>
  <c r="G14"/>
  <c r="G15"/>
  <c r="G16"/>
  <c r="G17"/>
  <c r="G18"/>
  <c r="G19"/>
  <c r="G21"/>
  <c r="G22"/>
  <c r="G23"/>
  <c r="A5"/>
  <c r="A24" s="1"/>
  <c r="A5" i="34"/>
  <c r="A24" s="1"/>
  <c r="A3" i="36"/>
  <c r="A1"/>
  <c r="A191" i="35"/>
  <c r="AE190"/>
  <c r="AD190"/>
  <c r="AC190"/>
  <c r="AA190"/>
  <c r="Z190"/>
  <c r="Y190"/>
  <c r="W190"/>
  <c r="V190"/>
  <c r="U190"/>
  <c r="S190"/>
  <c r="R190"/>
  <c r="Q190"/>
  <c r="N190"/>
  <c r="F23" i="36" s="1"/>
  <c r="M190" i="35"/>
  <c r="E23" i="36" s="1"/>
  <c r="L190" i="35"/>
  <c r="D23" i="36" s="1"/>
  <c r="J190" i="35"/>
  <c r="C23" i="36" s="1"/>
  <c r="I190" i="35"/>
  <c r="B23" i="36" s="1"/>
  <c r="AF189" i="35"/>
  <c r="AF190" s="1"/>
  <c r="AB189"/>
  <c r="AB190" s="1"/>
  <c r="X189"/>
  <c r="T189"/>
  <c r="T190" s="1"/>
  <c r="AE187"/>
  <c r="AD187"/>
  <c r="AC187"/>
  <c r="AA187"/>
  <c r="Z187"/>
  <c r="Y187"/>
  <c r="W187"/>
  <c r="V187"/>
  <c r="U187"/>
  <c r="S187"/>
  <c r="R187"/>
  <c r="Q187"/>
  <c r="N187"/>
  <c r="F22" i="36" s="1"/>
  <c r="M187" i="35"/>
  <c r="E22" i="36" s="1"/>
  <c r="L187" i="35"/>
  <c r="D22" i="36" s="1"/>
  <c r="J187" i="35"/>
  <c r="C22" i="36" s="1"/>
  <c r="I187" i="35"/>
  <c r="B22" i="36" s="1"/>
  <c r="AF186" i="35"/>
  <c r="AB186"/>
  <c r="X186"/>
  <c r="T186"/>
  <c r="AF185"/>
  <c r="AB185"/>
  <c r="X185"/>
  <c r="T185"/>
  <c r="AF184"/>
  <c r="AB184"/>
  <c r="X184"/>
  <c r="T184"/>
  <c r="AF183"/>
  <c r="AB183"/>
  <c r="X183"/>
  <c r="T183"/>
  <c r="AF182"/>
  <c r="AB182"/>
  <c r="X182"/>
  <c r="T182"/>
  <c r="AF181"/>
  <c r="AB181"/>
  <c r="X181"/>
  <c r="T181"/>
  <c r="AF180"/>
  <c r="AB180"/>
  <c r="X180"/>
  <c r="T180"/>
  <c r="AF179"/>
  <c r="AB179"/>
  <c r="X179"/>
  <c r="T179"/>
  <c r="AF178"/>
  <c r="AB178"/>
  <c r="X178"/>
  <c r="T178"/>
  <c r="AF177"/>
  <c r="AB177"/>
  <c r="X177"/>
  <c r="T177"/>
  <c r="T187" s="1"/>
  <c r="AE175"/>
  <c r="AD175"/>
  <c r="AC175"/>
  <c r="AA175"/>
  <c r="Z175"/>
  <c r="Y175"/>
  <c r="W175"/>
  <c r="V175"/>
  <c r="U175"/>
  <c r="S175"/>
  <c r="R175"/>
  <c r="Q175"/>
  <c r="N175"/>
  <c r="F21" i="36" s="1"/>
  <c r="M175" i="35"/>
  <c r="E21" i="36" s="1"/>
  <c r="L175" i="35"/>
  <c r="D21" i="36" s="1"/>
  <c r="J175" i="35"/>
  <c r="C21" i="36" s="1"/>
  <c r="I175" i="35"/>
  <c r="B21" i="36" s="1"/>
  <c r="AF174" i="35"/>
  <c r="AB174"/>
  <c r="X174"/>
  <c r="T174"/>
  <c r="AF173"/>
  <c r="AB173"/>
  <c r="X173"/>
  <c r="T173"/>
  <c r="AF172"/>
  <c r="AB172"/>
  <c r="X172"/>
  <c r="T172"/>
  <c r="AF171"/>
  <c r="AB171"/>
  <c r="X171"/>
  <c r="T171"/>
  <c r="AF170"/>
  <c r="AB170"/>
  <c r="X170"/>
  <c r="T170"/>
  <c r="AF169"/>
  <c r="AB169"/>
  <c r="X169"/>
  <c r="T169"/>
  <c r="AF168"/>
  <c r="AB168"/>
  <c r="X168"/>
  <c r="T168"/>
  <c r="AF167"/>
  <c r="AB167"/>
  <c r="X167"/>
  <c r="T167"/>
  <c r="AF166"/>
  <c r="AB166"/>
  <c r="X166"/>
  <c r="T166"/>
  <c r="AF165"/>
  <c r="AB165"/>
  <c r="AB175" s="1"/>
  <c r="X165"/>
  <c r="T165"/>
  <c r="AE163"/>
  <c r="AD163"/>
  <c r="AC163"/>
  <c r="AA163"/>
  <c r="Z163"/>
  <c r="Y163"/>
  <c r="W163"/>
  <c r="V163"/>
  <c r="U163"/>
  <c r="S163"/>
  <c r="R163"/>
  <c r="Q163"/>
  <c r="N163"/>
  <c r="F20" i="36" s="1"/>
  <c r="M163" i="35"/>
  <c r="E20" i="36" s="1"/>
  <c r="L163" i="35"/>
  <c r="D20" i="36" s="1"/>
  <c r="J163" i="35"/>
  <c r="C20" i="36" s="1"/>
  <c r="I163" i="35"/>
  <c r="B20" i="36" s="1"/>
  <c r="AF162" i="35"/>
  <c r="AB162"/>
  <c r="X162"/>
  <c r="T162"/>
  <c r="AF161"/>
  <c r="AB161"/>
  <c r="X161"/>
  <c r="T161"/>
  <c r="AF160"/>
  <c r="AB160"/>
  <c r="X160"/>
  <c r="T160"/>
  <c r="AF159"/>
  <c r="AB159"/>
  <c r="X159"/>
  <c r="T159"/>
  <c r="AF158"/>
  <c r="AB158"/>
  <c r="X158"/>
  <c r="T158"/>
  <c r="AF157"/>
  <c r="AB157"/>
  <c r="X157"/>
  <c r="T157"/>
  <c r="AF156"/>
  <c r="AB156"/>
  <c r="X156"/>
  <c r="T156"/>
  <c r="AF155"/>
  <c r="AB155"/>
  <c r="X155"/>
  <c r="T155"/>
  <c r="AF154"/>
  <c r="AB154"/>
  <c r="X154"/>
  <c r="T154"/>
  <c r="AF153"/>
  <c r="AB153"/>
  <c r="AB163" s="1"/>
  <c r="X153"/>
  <c r="T153"/>
  <c r="AE151"/>
  <c r="AD151"/>
  <c r="AC151"/>
  <c r="AA151"/>
  <c r="Z151"/>
  <c r="Y151"/>
  <c r="W151"/>
  <c r="V151"/>
  <c r="U151"/>
  <c r="S151"/>
  <c r="R151"/>
  <c r="Q151"/>
  <c r="N151"/>
  <c r="F19" i="36" s="1"/>
  <c r="M151" i="35"/>
  <c r="E19" i="36" s="1"/>
  <c r="L151" i="35"/>
  <c r="D19" i="36" s="1"/>
  <c r="J151" i="35"/>
  <c r="C19" i="36" s="1"/>
  <c r="I151" i="35"/>
  <c r="B19" i="36" s="1"/>
  <c r="AF150" i="35"/>
  <c r="AB150"/>
  <c r="X150"/>
  <c r="T150"/>
  <c r="AF149"/>
  <c r="AB149"/>
  <c r="X149"/>
  <c r="T149"/>
  <c r="AF148"/>
  <c r="AB148"/>
  <c r="X148"/>
  <c r="T148"/>
  <c r="AF147"/>
  <c r="AB147"/>
  <c r="X147"/>
  <c r="T147"/>
  <c r="AF146"/>
  <c r="AB146"/>
  <c r="X146"/>
  <c r="T146"/>
  <c r="AF145"/>
  <c r="AB145"/>
  <c r="X145"/>
  <c r="T145"/>
  <c r="AF144"/>
  <c r="AB144"/>
  <c r="X144"/>
  <c r="T144"/>
  <c r="AF143"/>
  <c r="AB143"/>
  <c r="X143"/>
  <c r="T143"/>
  <c r="AF142"/>
  <c r="AB142"/>
  <c r="X142"/>
  <c r="T142"/>
  <c r="AF141"/>
  <c r="AB141"/>
  <c r="AB151" s="1"/>
  <c r="X141"/>
  <c r="T141"/>
  <c r="AE139"/>
  <c r="AD139"/>
  <c r="AC139"/>
  <c r="AA139"/>
  <c r="Z139"/>
  <c r="Y139"/>
  <c r="W139"/>
  <c r="V139"/>
  <c r="U139"/>
  <c r="S139"/>
  <c r="R139"/>
  <c r="Q139"/>
  <c r="N139"/>
  <c r="F18" i="36" s="1"/>
  <c r="M139" i="35"/>
  <c r="E18" i="36" s="1"/>
  <c r="L139" i="35"/>
  <c r="D18" i="36" s="1"/>
  <c r="J139" i="35"/>
  <c r="C18" i="36" s="1"/>
  <c r="I139" i="35"/>
  <c r="B18" i="36" s="1"/>
  <c r="AF138" i="35"/>
  <c r="AB138"/>
  <c r="X138"/>
  <c r="T138"/>
  <c r="AF137"/>
  <c r="AB137"/>
  <c r="X137"/>
  <c r="T137"/>
  <c r="AF136"/>
  <c r="AB136"/>
  <c r="X136"/>
  <c r="T136"/>
  <c r="AF135"/>
  <c r="AB135"/>
  <c r="X135"/>
  <c r="T135"/>
  <c r="AF134"/>
  <c r="AB134"/>
  <c r="X134"/>
  <c r="T134"/>
  <c r="AF133"/>
  <c r="AB133"/>
  <c r="X133"/>
  <c r="T133"/>
  <c r="AF132"/>
  <c r="AB132"/>
  <c r="X132"/>
  <c r="T132"/>
  <c r="AF131"/>
  <c r="AB131"/>
  <c r="X131"/>
  <c r="T131"/>
  <c r="AF130"/>
  <c r="AB130"/>
  <c r="X130"/>
  <c r="T130"/>
  <c r="AF129"/>
  <c r="AB129"/>
  <c r="X129"/>
  <c r="T129"/>
  <c r="T139" s="1"/>
  <c r="AE127"/>
  <c r="AD127"/>
  <c r="AC127"/>
  <c r="AA127"/>
  <c r="Z127"/>
  <c r="Y127"/>
  <c r="W127"/>
  <c r="V127"/>
  <c r="U127"/>
  <c r="S127"/>
  <c r="R127"/>
  <c r="Q127"/>
  <c r="N127"/>
  <c r="F17" i="36" s="1"/>
  <c r="M127" i="35"/>
  <c r="E17" i="36" s="1"/>
  <c r="L127" i="35"/>
  <c r="D17" i="36" s="1"/>
  <c r="J127" i="35"/>
  <c r="C17" i="36" s="1"/>
  <c r="I127" i="35"/>
  <c r="B17" i="36" s="1"/>
  <c r="AF126" i="35"/>
  <c r="AB126"/>
  <c r="X126"/>
  <c r="T126"/>
  <c r="AF125"/>
  <c r="AB125"/>
  <c r="X125"/>
  <c r="T125"/>
  <c r="AF124"/>
  <c r="AB124"/>
  <c r="X124"/>
  <c r="T124"/>
  <c r="AF123"/>
  <c r="AB123"/>
  <c r="X123"/>
  <c r="T123"/>
  <c r="AF122"/>
  <c r="AB122"/>
  <c r="X122"/>
  <c r="T122"/>
  <c r="AF121"/>
  <c r="AB121"/>
  <c r="X121"/>
  <c r="T121"/>
  <c r="AF120"/>
  <c r="AB120"/>
  <c r="X120"/>
  <c r="T120"/>
  <c r="AF119"/>
  <c r="AB119"/>
  <c r="X119"/>
  <c r="T119"/>
  <c r="AF118"/>
  <c r="AB118"/>
  <c r="X118"/>
  <c r="T118"/>
  <c r="AF117"/>
  <c r="AB117"/>
  <c r="X117"/>
  <c r="T117"/>
  <c r="AE115"/>
  <c r="AD115"/>
  <c r="AC115"/>
  <c r="AA115"/>
  <c r="Z115"/>
  <c r="Y115"/>
  <c r="W115"/>
  <c r="V115"/>
  <c r="U115"/>
  <c r="S115"/>
  <c r="R115"/>
  <c r="Q115"/>
  <c r="N115"/>
  <c r="F16" i="36" s="1"/>
  <c r="M115" i="35"/>
  <c r="E16" i="36" s="1"/>
  <c r="L115" i="35"/>
  <c r="D16" i="36" s="1"/>
  <c r="J115" i="35"/>
  <c r="C16" i="36" s="1"/>
  <c r="I115" i="35"/>
  <c r="B16" i="36" s="1"/>
  <c r="AF114" i="35"/>
  <c r="AB114"/>
  <c r="X114"/>
  <c r="T114"/>
  <c r="AF113"/>
  <c r="AB113"/>
  <c r="X113"/>
  <c r="T113"/>
  <c r="AF112"/>
  <c r="AB112"/>
  <c r="X112"/>
  <c r="T112"/>
  <c r="AF111"/>
  <c r="AB111"/>
  <c r="X111"/>
  <c r="T111"/>
  <c r="AF110"/>
  <c r="AB110"/>
  <c r="X110"/>
  <c r="T110"/>
  <c r="AF109"/>
  <c r="AB109"/>
  <c r="X109"/>
  <c r="T109"/>
  <c r="AF108"/>
  <c r="AB108"/>
  <c r="X108"/>
  <c r="T108"/>
  <c r="AF107"/>
  <c r="AB107"/>
  <c r="X107"/>
  <c r="T107"/>
  <c r="AF106"/>
  <c r="AB106"/>
  <c r="X106"/>
  <c r="T106"/>
  <c r="AF105"/>
  <c r="AB105"/>
  <c r="AB115" s="1"/>
  <c r="X105"/>
  <c r="T105"/>
  <c r="AE103"/>
  <c r="AD103"/>
  <c r="AC103"/>
  <c r="AA103"/>
  <c r="Z103"/>
  <c r="Y103"/>
  <c r="W103"/>
  <c r="V103"/>
  <c r="U103"/>
  <c r="S103"/>
  <c r="R103"/>
  <c r="Q103"/>
  <c r="N103"/>
  <c r="F15" i="36" s="1"/>
  <c r="M103" i="35"/>
  <c r="E15" i="36" s="1"/>
  <c r="L103" i="35"/>
  <c r="D15" i="36" s="1"/>
  <c r="J103" i="35"/>
  <c r="C15" i="36" s="1"/>
  <c r="I103" i="35"/>
  <c r="B15" i="36" s="1"/>
  <c r="AF102" i="35"/>
  <c r="AB102"/>
  <c r="X102"/>
  <c r="T102"/>
  <c r="AF101"/>
  <c r="AB101"/>
  <c r="X101"/>
  <c r="T101"/>
  <c r="AF100"/>
  <c r="AB100"/>
  <c r="X100"/>
  <c r="T100"/>
  <c r="AF99"/>
  <c r="AB99"/>
  <c r="X99"/>
  <c r="T99"/>
  <c r="AF98"/>
  <c r="AB98"/>
  <c r="X98"/>
  <c r="T98"/>
  <c r="AF97"/>
  <c r="AB97"/>
  <c r="X97"/>
  <c r="T97"/>
  <c r="AF96"/>
  <c r="AB96"/>
  <c r="X96"/>
  <c r="T96"/>
  <c r="AF95"/>
  <c r="AB95"/>
  <c r="X95"/>
  <c r="T95"/>
  <c r="AF94"/>
  <c r="AB94"/>
  <c r="X94"/>
  <c r="T94"/>
  <c r="AF93"/>
  <c r="AB93"/>
  <c r="AB103" s="1"/>
  <c r="X93"/>
  <c r="T93"/>
  <c r="AE91"/>
  <c r="AD91"/>
  <c r="AC91"/>
  <c r="AA91"/>
  <c r="Z91"/>
  <c r="Y91"/>
  <c r="W91"/>
  <c r="V91"/>
  <c r="U91"/>
  <c r="S91"/>
  <c r="R91"/>
  <c r="Q91"/>
  <c r="N91"/>
  <c r="F14" i="36" s="1"/>
  <c r="M91" i="35"/>
  <c r="E14" i="36" s="1"/>
  <c r="L91" i="35"/>
  <c r="D14" i="36" s="1"/>
  <c r="J91" i="35"/>
  <c r="C14" i="36" s="1"/>
  <c r="I91" i="35"/>
  <c r="B14" i="36" s="1"/>
  <c r="AF90" i="35"/>
  <c r="AB90"/>
  <c r="X90"/>
  <c r="T90"/>
  <c r="AF89"/>
  <c r="AB89"/>
  <c r="X89"/>
  <c r="T89"/>
  <c r="AF88"/>
  <c r="AB88"/>
  <c r="X88"/>
  <c r="T88"/>
  <c r="AF87"/>
  <c r="AB87"/>
  <c r="X87"/>
  <c r="T87"/>
  <c r="AF86"/>
  <c r="AB86"/>
  <c r="X86"/>
  <c r="T86"/>
  <c r="AF85"/>
  <c r="AB85"/>
  <c r="X85"/>
  <c r="T85"/>
  <c r="AF84"/>
  <c r="AB84"/>
  <c r="X84"/>
  <c r="T84"/>
  <c r="AF83"/>
  <c r="AB83"/>
  <c r="X83"/>
  <c r="T83"/>
  <c r="AF82"/>
  <c r="AB82"/>
  <c r="X82"/>
  <c r="T82"/>
  <c r="AF81"/>
  <c r="AB81"/>
  <c r="X81"/>
  <c r="T81"/>
  <c r="T91" s="1"/>
  <c r="AE79"/>
  <c r="AD79"/>
  <c r="AC79"/>
  <c r="AA79"/>
  <c r="Z79"/>
  <c r="Y79"/>
  <c r="W79"/>
  <c r="V79"/>
  <c r="U79"/>
  <c r="S79"/>
  <c r="R79"/>
  <c r="Q79"/>
  <c r="N79"/>
  <c r="F13" i="36" s="1"/>
  <c r="M79" i="35"/>
  <c r="E13" i="36" s="1"/>
  <c r="L79" i="35"/>
  <c r="D13" i="36" s="1"/>
  <c r="J79" i="35"/>
  <c r="C13" i="36" s="1"/>
  <c r="I79" i="35"/>
  <c r="B13" i="36" s="1"/>
  <c r="AF78" i="35"/>
  <c r="AB78"/>
  <c r="X78"/>
  <c r="T78"/>
  <c r="AF77"/>
  <c r="AB77"/>
  <c r="X77"/>
  <c r="T77"/>
  <c r="AF76"/>
  <c r="AB76"/>
  <c r="X76"/>
  <c r="T76"/>
  <c r="AF75"/>
  <c r="AB75"/>
  <c r="X75"/>
  <c r="T75"/>
  <c r="AF74"/>
  <c r="AB74"/>
  <c r="X74"/>
  <c r="T74"/>
  <c r="AF73"/>
  <c r="AB73"/>
  <c r="X73"/>
  <c r="T73"/>
  <c r="AF72"/>
  <c r="AB72"/>
  <c r="X72"/>
  <c r="T72"/>
  <c r="AF71"/>
  <c r="AB71"/>
  <c r="X71"/>
  <c r="T71"/>
  <c r="AF70"/>
  <c r="AB70"/>
  <c r="X70"/>
  <c r="T70"/>
  <c r="AF69"/>
  <c r="AB69"/>
  <c r="AB79" s="1"/>
  <c r="X69"/>
  <c r="T69"/>
  <c r="AE67"/>
  <c r="AD67"/>
  <c r="AC67"/>
  <c r="AA67"/>
  <c r="Z67"/>
  <c r="Y67"/>
  <c r="W67"/>
  <c r="V67"/>
  <c r="U67"/>
  <c r="S67"/>
  <c r="R67"/>
  <c r="Q67"/>
  <c r="N67"/>
  <c r="F12" i="36" s="1"/>
  <c r="M67" i="35"/>
  <c r="E12" i="36" s="1"/>
  <c r="L67" i="35"/>
  <c r="D12" i="36" s="1"/>
  <c r="J67" i="35"/>
  <c r="C12" i="36" s="1"/>
  <c r="I67" i="35"/>
  <c r="B12" i="36" s="1"/>
  <c r="AF66" i="35"/>
  <c r="AB66"/>
  <c r="X66"/>
  <c r="T66"/>
  <c r="AF65"/>
  <c r="AB65"/>
  <c r="X65"/>
  <c r="T65"/>
  <c r="AF64"/>
  <c r="AB64"/>
  <c r="X64"/>
  <c r="T64"/>
  <c r="AF63"/>
  <c r="AB63"/>
  <c r="X63"/>
  <c r="T63"/>
  <c r="AF62"/>
  <c r="AB62"/>
  <c r="X62"/>
  <c r="T62"/>
  <c r="AF61"/>
  <c r="AB61"/>
  <c r="X61"/>
  <c r="T61"/>
  <c r="AF60"/>
  <c r="AB60"/>
  <c r="X60"/>
  <c r="T60"/>
  <c r="AF59"/>
  <c r="AB59"/>
  <c r="X59"/>
  <c r="T59"/>
  <c r="AF58"/>
  <c r="AB58"/>
  <c r="X58"/>
  <c r="T58"/>
  <c r="AF57"/>
  <c r="AB57"/>
  <c r="AB67" s="1"/>
  <c r="X57"/>
  <c r="T57"/>
  <c r="AE55"/>
  <c r="AD55"/>
  <c r="AC55"/>
  <c r="AA55"/>
  <c r="Z55"/>
  <c r="Y55"/>
  <c r="W55"/>
  <c r="V55"/>
  <c r="U55"/>
  <c r="S55"/>
  <c r="R55"/>
  <c r="Q55"/>
  <c r="N55"/>
  <c r="F11" i="36" s="1"/>
  <c r="M55" i="35"/>
  <c r="E11" i="36" s="1"/>
  <c r="L55" i="35"/>
  <c r="D11" i="36" s="1"/>
  <c r="J55" i="35"/>
  <c r="C11" i="36" s="1"/>
  <c r="I55" i="35"/>
  <c r="B11" i="36" s="1"/>
  <c r="AF54" i="35"/>
  <c r="AB54"/>
  <c r="X54"/>
  <c r="T54"/>
  <c r="AF53"/>
  <c r="AB53"/>
  <c r="X53"/>
  <c r="T53"/>
  <c r="AF52"/>
  <c r="AB52"/>
  <c r="X52"/>
  <c r="T52"/>
  <c r="AF51"/>
  <c r="AB51"/>
  <c r="X51"/>
  <c r="T51"/>
  <c r="AF50"/>
  <c r="AB50"/>
  <c r="X50"/>
  <c r="T50"/>
  <c r="AF49"/>
  <c r="AB49"/>
  <c r="X49"/>
  <c r="T49"/>
  <c r="AF48"/>
  <c r="AB48"/>
  <c r="X48"/>
  <c r="T48"/>
  <c r="AF47"/>
  <c r="AB47"/>
  <c r="X47"/>
  <c r="T47"/>
  <c r="AF46"/>
  <c r="AB46"/>
  <c r="X46"/>
  <c r="T46"/>
  <c r="AF45"/>
  <c r="AB45"/>
  <c r="X45"/>
  <c r="T45"/>
  <c r="AE43"/>
  <c r="AD43"/>
  <c r="AC43"/>
  <c r="AA43"/>
  <c r="Z43"/>
  <c r="Y43"/>
  <c r="W43"/>
  <c r="V43"/>
  <c r="U43"/>
  <c r="S43"/>
  <c r="R43"/>
  <c r="Q43"/>
  <c r="N43"/>
  <c r="F10" i="36" s="1"/>
  <c r="M43" i="35"/>
  <c r="E10" i="36" s="1"/>
  <c r="L43" i="35"/>
  <c r="D10" i="36" s="1"/>
  <c r="J43" i="35"/>
  <c r="C10" i="36" s="1"/>
  <c r="I43" i="35"/>
  <c r="B10" i="36" s="1"/>
  <c r="AF42" i="35"/>
  <c r="AB42"/>
  <c r="X42"/>
  <c r="T42"/>
  <c r="AF41"/>
  <c r="AB41"/>
  <c r="X41"/>
  <c r="T41"/>
  <c r="AF40"/>
  <c r="AB40"/>
  <c r="X40"/>
  <c r="T40"/>
  <c r="AF39"/>
  <c r="AB39"/>
  <c r="X39"/>
  <c r="T39"/>
  <c r="AF38"/>
  <c r="AB38"/>
  <c r="X38"/>
  <c r="T38"/>
  <c r="AF37"/>
  <c r="AB37"/>
  <c r="X37"/>
  <c r="T37"/>
  <c r="AF36"/>
  <c r="AB36"/>
  <c r="X36"/>
  <c r="T36"/>
  <c r="AF35"/>
  <c r="AB35"/>
  <c r="X35"/>
  <c r="T35"/>
  <c r="AF34"/>
  <c r="AB34"/>
  <c r="X34"/>
  <c r="T34"/>
  <c r="AF33"/>
  <c r="AB33"/>
  <c r="X33"/>
  <c r="T33"/>
  <c r="T43" s="1"/>
  <c r="AE31"/>
  <c r="AD31"/>
  <c r="AC31"/>
  <c r="AA31"/>
  <c r="Z31"/>
  <c r="Y31"/>
  <c r="W31"/>
  <c r="V31"/>
  <c r="U31"/>
  <c r="S31"/>
  <c r="R31"/>
  <c r="Q31"/>
  <c r="G20" i="36" s="1"/>
  <c r="N31" i="35"/>
  <c r="F9" i="36" s="1"/>
  <c r="M31" i="35"/>
  <c r="E9" i="36" s="1"/>
  <c r="L31" i="35"/>
  <c r="D9" i="36" s="1"/>
  <c r="J31" i="35"/>
  <c r="C9" i="36" s="1"/>
  <c r="I31" i="35"/>
  <c r="B9" i="36" s="1"/>
  <c r="AF30" i="35"/>
  <c r="AB30"/>
  <c r="X30"/>
  <c r="T30"/>
  <c r="AF29"/>
  <c r="AB29"/>
  <c r="X29"/>
  <c r="T29"/>
  <c r="AF28"/>
  <c r="AB28"/>
  <c r="X28"/>
  <c r="T28"/>
  <c r="AF27"/>
  <c r="AB27"/>
  <c r="X27"/>
  <c r="T27"/>
  <c r="AF26"/>
  <c r="AB26"/>
  <c r="X26"/>
  <c r="T26"/>
  <c r="AF25"/>
  <c r="AB25"/>
  <c r="X25"/>
  <c r="T25"/>
  <c r="AF24"/>
  <c r="AB24"/>
  <c r="X24"/>
  <c r="T24"/>
  <c r="AF23"/>
  <c r="AB23"/>
  <c r="X23"/>
  <c r="T23"/>
  <c r="AF22"/>
  <c r="AB22"/>
  <c r="X22"/>
  <c r="T22"/>
  <c r="AF21"/>
  <c r="AB21"/>
  <c r="AB31" s="1"/>
  <c r="X21"/>
  <c r="T21"/>
  <c r="AE19"/>
  <c r="AD19"/>
  <c r="AC19"/>
  <c r="AA19"/>
  <c r="Z19"/>
  <c r="Y19"/>
  <c r="W19"/>
  <c r="V19"/>
  <c r="U19"/>
  <c r="S19"/>
  <c r="R19"/>
  <c r="Q19"/>
  <c r="G8" i="36" s="1"/>
  <c r="N19" i="35"/>
  <c r="M19"/>
  <c r="L19"/>
  <c r="D8" i="36" s="1"/>
  <c r="J19" i="35"/>
  <c r="C8" i="36" s="1"/>
  <c r="I19" i="35"/>
  <c r="AF18"/>
  <c r="AB18"/>
  <c r="X18"/>
  <c r="T18"/>
  <c r="AF17"/>
  <c r="AB17"/>
  <c r="X17"/>
  <c r="T17"/>
  <c r="AF16"/>
  <c r="AB16"/>
  <c r="X16"/>
  <c r="T16"/>
  <c r="AF15"/>
  <c r="AB15"/>
  <c r="X15"/>
  <c r="T15"/>
  <c r="AF14"/>
  <c r="AB14"/>
  <c r="X14"/>
  <c r="T14"/>
  <c r="AF13"/>
  <c r="AB13"/>
  <c r="X13"/>
  <c r="T13"/>
  <c r="AF12"/>
  <c r="AB12"/>
  <c r="X12"/>
  <c r="T12"/>
  <c r="AF11"/>
  <c r="AB11"/>
  <c r="X11"/>
  <c r="T11"/>
  <c r="AF10"/>
  <c r="AB10"/>
  <c r="X10"/>
  <c r="T10"/>
  <c r="AF9"/>
  <c r="AB9"/>
  <c r="X9"/>
  <c r="T9"/>
  <c r="A3" i="34"/>
  <c r="A1"/>
  <c r="A386" i="33"/>
  <c r="AE385"/>
  <c r="U23" i="34" s="1"/>
  <c r="AD385" i="33"/>
  <c r="T23" i="34" s="1"/>
  <c r="AC385" i="33"/>
  <c r="S23" i="34" s="1"/>
  <c r="AA385" i="33"/>
  <c r="Q23" i="34" s="1"/>
  <c r="Z385" i="33"/>
  <c r="P23" i="34" s="1"/>
  <c r="Y385" i="33"/>
  <c r="O23" i="34" s="1"/>
  <c r="W385" i="33"/>
  <c r="M23" i="34" s="1"/>
  <c r="V385" i="33"/>
  <c r="L23" i="34" s="1"/>
  <c r="U385" i="33"/>
  <c r="K23" i="34" s="1"/>
  <c r="S385" i="33"/>
  <c r="I23" i="34" s="1"/>
  <c r="R385" i="33"/>
  <c r="H23" i="34" s="1"/>
  <c r="Q385" i="33"/>
  <c r="G23" i="34" s="1"/>
  <c r="N385" i="33"/>
  <c r="F23" i="34" s="1"/>
  <c r="M385" i="33"/>
  <c r="E23" i="34" s="1"/>
  <c r="L385" i="33"/>
  <c r="D23" i="34" s="1"/>
  <c r="J385" i="33"/>
  <c r="C23" i="34" s="1"/>
  <c r="I385" i="33"/>
  <c r="B23" i="34" s="1"/>
  <c r="AF384" i="33"/>
  <c r="AF385" s="1"/>
  <c r="V23" i="34" s="1"/>
  <c r="AB384" i="33"/>
  <c r="AB385" s="1"/>
  <c r="R23" i="34" s="1"/>
  <c r="X384" i="33"/>
  <c r="X385" s="1"/>
  <c r="N23" i="34" s="1"/>
  <c r="T384" i="33"/>
  <c r="T385" s="1"/>
  <c r="J23" i="34" s="1"/>
  <c r="U22"/>
  <c r="T22"/>
  <c r="S22"/>
  <c r="Q22"/>
  <c r="P22"/>
  <c r="O22"/>
  <c r="W382" i="33"/>
  <c r="M22" i="34" s="1"/>
  <c r="V382" i="33"/>
  <c r="L22" i="34" s="1"/>
  <c r="U382" i="33"/>
  <c r="K22" i="34" s="1"/>
  <c r="S382" i="33"/>
  <c r="I22" i="34" s="1"/>
  <c r="R382" i="33"/>
  <c r="H22" i="34" s="1"/>
  <c r="Q382" i="33"/>
  <c r="G22" i="34" s="1"/>
  <c r="N382" i="33"/>
  <c r="F22" i="34" s="1"/>
  <c r="M382" i="33"/>
  <c r="E22" i="34" s="1"/>
  <c r="L382" i="33"/>
  <c r="D22" i="34" s="1"/>
  <c r="C22"/>
  <c r="I382" i="33"/>
  <c r="B22" i="34" s="1"/>
  <c r="AF333" i="33"/>
  <c r="AF382" s="1"/>
  <c r="AB333"/>
  <c r="AB382" s="1"/>
  <c r="X333"/>
  <c r="T333"/>
  <c r="T382" s="1"/>
  <c r="J22" i="34" s="1"/>
  <c r="U21"/>
  <c r="T21"/>
  <c r="S21"/>
  <c r="Q21"/>
  <c r="P21"/>
  <c r="O21"/>
  <c r="W331" i="33"/>
  <c r="M21" i="34" s="1"/>
  <c r="V331" i="33"/>
  <c r="L21" i="34" s="1"/>
  <c r="U331" i="33"/>
  <c r="K21" i="34" s="1"/>
  <c r="S331" i="33"/>
  <c r="I21" i="34" s="1"/>
  <c r="R331" i="33"/>
  <c r="H21" i="34" s="1"/>
  <c r="Q331" i="33"/>
  <c r="G21" i="34" s="1"/>
  <c r="N331" i="33"/>
  <c r="F21" i="34" s="1"/>
  <c r="M331" i="33"/>
  <c r="E21" i="34" s="1"/>
  <c r="L331" i="33"/>
  <c r="D21" i="34" s="1"/>
  <c r="C21"/>
  <c r="I331" i="33"/>
  <c r="B21" i="34" s="1"/>
  <c r="AF327" i="33"/>
  <c r="AF331" s="1"/>
  <c r="AB327"/>
  <c r="AB331" s="1"/>
  <c r="X327"/>
  <c r="T327"/>
  <c r="U20" i="34"/>
  <c r="T20"/>
  <c r="S20"/>
  <c r="Q20"/>
  <c r="P20"/>
  <c r="O20"/>
  <c r="W325" i="33"/>
  <c r="M20" i="34" s="1"/>
  <c r="V325" i="33"/>
  <c r="L20" i="34" s="1"/>
  <c r="U325" i="33"/>
  <c r="K20" i="34" s="1"/>
  <c r="S325" i="33"/>
  <c r="I20" i="34" s="1"/>
  <c r="R325" i="33"/>
  <c r="H20" i="34" s="1"/>
  <c r="Q325" i="33"/>
  <c r="G20" i="34" s="1"/>
  <c r="N325" i="33"/>
  <c r="F20" i="34" s="1"/>
  <c r="M325" i="33"/>
  <c r="E20" i="34" s="1"/>
  <c r="L325" i="33"/>
  <c r="D20" i="34" s="1"/>
  <c r="C20"/>
  <c r="I325" i="33"/>
  <c r="B20" i="34" s="1"/>
  <c r="AF313" i="33"/>
  <c r="AB313"/>
  <c r="X313"/>
  <c r="X325" s="1"/>
  <c r="N20" i="34" s="1"/>
  <c r="T313" i="33"/>
  <c r="U19" i="34"/>
  <c r="T19"/>
  <c r="S19"/>
  <c r="Q19"/>
  <c r="P19"/>
  <c r="O19"/>
  <c r="W311" i="33"/>
  <c r="M19" i="34" s="1"/>
  <c r="V311" i="33"/>
  <c r="L19" i="34" s="1"/>
  <c r="U311" i="33"/>
  <c r="K19" i="34" s="1"/>
  <c r="S311" i="33"/>
  <c r="I19" i="34" s="1"/>
  <c r="R311" i="33"/>
  <c r="H19" i="34" s="1"/>
  <c r="Q311" i="33"/>
  <c r="G19" i="34" s="1"/>
  <c r="N311" i="33"/>
  <c r="F19" i="34" s="1"/>
  <c r="M311" i="33"/>
  <c r="E19" i="34" s="1"/>
  <c r="L311" i="33"/>
  <c r="D19" i="34" s="1"/>
  <c r="C19"/>
  <c r="I311" i="33"/>
  <c r="B19" i="34" s="1"/>
  <c r="AF307" i="33"/>
  <c r="AB307"/>
  <c r="X307"/>
  <c r="T307"/>
  <c r="AF306"/>
  <c r="AB306"/>
  <c r="X306"/>
  <c r="T306"/>
  <c r="AF305"/>
  <c r="AB305"/>
  <c r="X305"/>
  <c r="T305"/>
  <c r="AF304"/>
  <c r="AB304"/>
  <c r="X304"/>
  <c r="T304"/>
  <c r="AF303"/>
  <c r="AF311" s="1"/>
  <c r="AB303"/>
  <c r="AB311" s="1"/>
  <c r="X303"/>
  <c r="T303"/>
  <c r="U18" i="34"/>
  <c r="T18"/>
  <c r="S18"/>
  <c r="AA301" i="33"/>
  <c r="Q18" i="34" s="1"/>
  <c r="Z301" i="33"/>
  <c r="P18" i="34" s="1"/>
  <c r="Y301" i="33"/>
  <c r="O18" i="34" s="1"/>
  <c r="W301" i="33"/>
  <c r="M18" i="34" s="1"/>
  <c r="V301" i="33"/>
  <c r="L18" i="34" s="1"/>
  <c r="U301" i="33"/>
  <c r="K18" i="34" s="1"/>
  <c r="S301" i="33"/>
  <c r="I18" i="34" s="1"/>
  <c r="R301" i="33"/>
  <c r="H18" i="34" s="1"/>
  <c r="Q301" i="33"/>
  <c r="G18" i="34" s="1"/>
  <c r="N301" i="33"/>
  <c r="F18" i="34" s="1"/>
  <c r="M301" i="33"/>
  <c r="E18" i="34" s="1"/>
  <c r="L301" i="33"/>
  <c r="D18" i="34" s="1"/>
  <c r="C18"/>
  <c r="I301" i="33"/>
  <c r="B18" i="34" s="1"/>
  <c r="AF292" i="33"/>
  <c r="AF301" s="1"/>
  <c r="AB292"/>
  <c r="AB301" s="1"/>
  <c r="R18" i="34" s="1"/>
  <c r="X292" i="33"/>
  <c r="T292"/>
  <c r="U17" i="34"/>
  <c r="T17"/>
  <c r="S17"/>
  <c r="Q17"/>
  <c r="P17"/>
  <c r="O17"/>
  <c r="W290" i="33"/>
  <c r="M17" i="34" s="1"/>
  <c r="V290" i="33"/>
  <c r="L17" i="34" s="1"/>
  <c r="U290" i="33"/>
  <c r="K17" i="34" s="1"/>
  <c r="S290" i="33"/>
  <c r="I17" i="34" s="1"/>
  <c r="R290" i="33"/>
  <c r="H17" i="34" s="1"/>
  <c r="Q290" i="33"/>
  <c r="G17" i="34" s="1"/>
  <c r="N290" i="33"/>
  <c r="F17" i="34" s="1"/>
  <c r="M290" i="33"/>
  <c r="E17" i="34" s="1"/>
  <c r="L290" i="33"/>
  <c r="D17" i="34" s="1"/>
  <c r="C17"/>
  <c r="B17"/>
  <c r="AF260" i="33"/>
  <c r="AF290" s="1"/>
  <c r="AB260"/>
  <c r="AB290" s="1"/>
  <c r="R17" i="34" s="1"/>
  <c r="X260" i="33"/>
  <c r="T260"/>
  <c r="U16" i="34"/>
  <c r="T16"/>
  <c r="S16"/>
  <c r="Q16"/>
  <c r="P16"/>
  <c r="O16"/>
  <c r="W258" i="33"/>
  <c r="M16" i="34" s="1"/>
  <c r="V258" i="33"/>
  <c r="L16" i="34" s="1"/>
  <c r="U258" i="33"/>
  <c r="K16" i="34" s="1"/>
  <c r="S258" i="33"/>
  <c r="I16" i="34" s="1"/>
  <c r="R258" i="33"/>
  <c r="H16" i="34" s="1"/>
  <c r="Q258" i="33"/>
  <c r="G16" i="34" s="1"/>
  <c r="N258" i="33"/>
  <c r="F16" i="34" s="1"/>
  <c r="M258" i="33"/>
  <c r="E16" i="34" s="1"/>
  <c r="L258" i="33"/>
  <c r="D16" i="34" s="1"/>
  <c r="C16"/>
  <c r="I258" i="33"/>
  <c r="B16" i="34" s="1"/>
  <c r="AF227" i="33"/>
  <c r="AF258" s="1"/>
  <c r="AB227"/>
  <c r="AB258" s="1"/>
  <c r="X227"/>
  <c r="T227"/>
  <c r="T258" s="1"/>
  <c r="J16" i="34" s="1"/>
  <c r="U15"/>
  <c r="T15"/>
  <c r="S15"/>
  <c r="Q15"/>
  <c r="P15"/>
  <c r="O15"/>
  <c r="M15"/>
  <c r="L15"/>
  <c r="K15"/>
  <c r="I15"/>
  <c r="H15"/>
  <c r="G15"/>
  <c r="F15"/>
  <c r="E15"/>
  <c r="D15"/>
  <c r="C15"/>
  <c r="I225" i="33"/>
  <c r="B15" i="34" s="1"/>
  <c r="U14"/>
  <c r="T14"/>
  <c r="S14"/>
  <c r="Q14"/>
  <c r="P14"/>
  <c r="O14"/>
  <c r="W167" i="33"/>
  <c r="M14" i="34" s="1"/>
  <c r="V167" i="33"/>
  <c r="L14" i="34" s="1"/>
  <c r="U167" i="33"/>
  <c r="K14" i="34" s="1"/>
  <c r="S167" i="33"/>
  <c r="I14" i="34" s="1"/>
  <c r="R167" i="33"/>
  <c r="H14" i="34" s="1"/>
  <c r="Q167" i="33"/>
  <c r="G14" i="34" s="1"/>
  <c r="N167" i="33"/>
  <c r="F14" i="34" s="1"/>
  <c r="M167" i="33"/>
  <c r="E14" i="34" s="1"/>
  <c r="L167" i="33"/>
  <c r="D14" i="34" s="1"/>
  <c r="C14"/>
  <c r="I167" i="33"/>
  <c r="B14" i="34" s="1"/>
  <c r="AF137" i="33"/>
  <c r="AF167" s="1"/>
  <c r="AB137"/>
  <c r="X137"/>
  <c r="T137"/>
  <c r="U13" i="34"/>
  <c r="T13"/>
  <c r="S13"/>
  <c r="Q13"/>
  <c r="P13"/>
  <c r="O13"/>
  <c r="W135" i="33"/>
  <c r="M13" i="34" s="1"/>
  <c r="V135" i="33"/>
  <c r="L13" i="34" s="1"/>
  <c r="U135" i="33"/>
  <c r="K13" i="34" s="1"/>
  <c r="S135" i="33"/>
  <c r="I13" i="34" s="1"/>
  <c r="R135" i="33"/>
  <c r="H13" i="34" s="1"/>
  <c r="Q135" i="33"/>
  <c r="G13" i="34" s="1"/>
  <c r="N135" i="33"/>
  <c r="F13" i="34" s="1"/>
  <c r="M135" i="33"/>
  <c r="E13" i="34" s="1"/>
  <c r="L135" i="33"/>
  <c r="D13" i="34" s="1"/>
  <c r="C13"/>
  <c r="I135" i="33"/>
  <c r="B13" i="34" s="1"/>
  <c r="AF94" i="33"/>
  <c r="AF135" s="1"/>
  <c r="AB94"/>
  <c r="X94"/>
  <c r="T94"/>
  <c r="U12" i="34"/>
  <c r="T12"/>
  <c r="Q12"/>
  <c r="P12"/>
  <c r="O12"/>
  <c r="W92" i="33"/>
  <c r="M12" i="34" s="1"/>
  <c r="V92" i="33"/>
  <c r="L12" i="34" s="1"/>
  <c r="U92" i="33"/>
  <c r="K12" i="34" s="1"/>
  <c r="S92" i="33"/>
  <c r="I12" i="34" s="1"/>
  <c r="R92" i="33"/>
  <c r="H12" i="34" s="1"/>
  <c r="Q92" i="33"/>
  <c r="G12" i="34" s="1"/>
  <c r="N92" i="33"/>
  <c r="F12" i="34" s="1"/>
  <c r="M92" i="33"/>
  <c r="E12" i="34" s="1"/>
  <c r="L92" i="33"/>
  <c r="D12" i="34" s="1"/>
  <c r="C12"/>
  <c r="I92" i="33"/>
  <c r="B12" i="34" s="1"/>
  <c r="AF55" i="33"/>
  <c r="AF92" s="1"/>
  <c r="AB55"/>
  <c r="AB92" s="1"/>
  <c r="X55"/>
  <c r="T55"/>
  <c r="T92" s="1"/>
  <c r="J12" i="34" s="1"/>
  <c r="AE53" i="33"/>
  <c r="U11" i="34" s="1"/>
  <c r="AD53" i="33"/>
  <c r="T11" i="34" s="1"/>
  <c r="AC53" i="33"/>
  <c r="S11" i="34" s="1"/>
  <c r="Q11"/>
  <c r="P11"/>
  <c r="O11"/>
  <c r="W53" i="33"/>
  <c r="M11" i="34" s="1"/>
  <c r="V53" i="33"/>
  <c r="L11" i="34" s="1"/>
  <c r="U53" i="33"/>
  <c r="K11" i="34" s="1"/>
  <c r="S53" i="33"/>
  <c r="I11" i="34" s="1"/>
  <c r="R53" i="33"/>
  <c r="H11" i="34" s="1"/>
  <c r="Q53" i="33"/>
  <c r="G11" i="34" s="1"/>
  <c r="N53" i="33"/>
  <c r="F11" i="34" s="1"/>
  <c r="M53" i="33"/>
  <c r="E11" i="34" s="1"/>
  <c r="L53" i="33"/>
  <c r="D11" i="34" s="1"/>
  <c r="C11"/>
  <c r="I53" i="33"/>
  <c r="B11" i="34" s="1"/>
  <c r="AF38" i="33"/>
  <c r="AB38"/>
  <c r="AB53" s="1"/>
  <c r="X38"/>
  <c r="T38"/>
  <c r="U10" i="34"/>
  <c r="T10"/>
  <c r="S10"/>
  <c r="Q10"/>
  <c r="P10"/>
  <c r="O10"/>
  <c r="W36" i="33"/>
  <c r="M10" i="34" s="1"/>
  <c r="V36" i="33"/>
  <c r="L10" i="34" s="1"/>
  <c r="U36" i="33"/>
  <c r="K10" i="34" s="1"/>
  <c r="S36" i="33"/>
  <c r="I10" i="34" s="1"/>
  <c r="R36" i="33"/>
  <c r="H10" i="34" s="1"/>
  <c r="Q36" i="33"/>
  <c r="G10" i="34" s="1"/>
  <c r="N36" i="33"/>
  <c r="F10" i="34" s="1"/>
  <c r="M36" i="33"/>
  <c r="E10" i="34" s="1"/>
  <c r="L36" i="33"/>
  <c r="D10" i="34" s="1"/>
  <c r="C10"/>
  <c r="I36" i="33"/>
  <c r="B10" i="34" s="1"/>
  <c r="AF27" i="33"/>
  <c r="AF36" s="1"/>
  <c r="AB27"/>
  <c r="X27"/>
  <c r="T27"/>
  <c r="U9" i="34"/>
  <c r="T9"/>
  <c r="S9"/>
  <c r="Q9"/>
  <c r="P9"/>
  <c r="O9"/>
  <c r="W25" i="33"/>
  <c r="M9" i="34" s="1"/>
  <c r="V25" i="33"/>
  <c r="L9" i="34" s="1"/>
  <c r="U25" i="33"/>
  <c r="K9" i="34" s="1"/>
  <c r="S25" i="33"/>
  <c r="I9" i="34" s="1"/>
  <c r="R25" i="33"/>
  <c r="H9" i="34" s="1"/>
  <c r="Q25" i="33"/>
  <c r="G9" i="34" s="1"/>
  <c r="N25" i="33"/>
  <c r="F9" i="34" s="1"/>
  <c r="M25" i="33"/>
  <c r="E9" i="34" s="1"/>
  <c r="L25" i="33"/>
  <c r="D9" i="34" s="1"/>
  <c r="C9"/>
  <c r="I25" i="33"/>
  <c r="B9" i="34" s="1"/>
  <c r="AF18" i="33"/>
  <c r="AF25" s="1"/>
  <c r="AB18"/>
  <c r="AB25" s="1"/>
  <c r="X18"/>
  <c r="T18"/>
  <c r="U8" i="34"/>
  <c r="T8"/>
  <c r="Q8"/>
  <c r="P8"/>
  <c r="O8"/>
  <c r="W16" i="33"/>
  <c r="V16"/>
  <c r="L8" i="34" s="1"/>
  <c r="U16" i="33"/>
  <c r="K8" i="34" s="1"/>
  <c r="S16" i="33"/>
  <c r="I8" i="34" s="1"/>
  <c r="R16" i="33"/>
  <c r="H8" i="34" s="1"/>
  <c r="Q16" i="33"/>
  <c r="N16"/>
  <c r="E8" i="34"/>
  <c r="D8"/>
  <c r="I16" i="33"/>
  <c r="AF10"/>
  <c r="AB10"/>
  <c r="X10"/>
  <c r="T10"/>
  <c r="AF9"/>
  <c r="AF16" s="1"/>
  <c r="AB9"/>
  <c r="AB16" s="1"/>
  <c r="X9"/>
  <c r="T9"/>
  <c r="A5" i="32"/>
  <c r="A24" s="1"/>
  <c r="A3"/>
  <c r="A1"/>
  <c r="A111" i="31"/>
  <c r="U23" i="32"/>
  <c r="T23"/>
  <c r="S23"/>
  <c r="AA110" i="31"/>
  <c r="Q23" i="32" s="1"/>
  <c r="Z110" i="31"/>
  <c r="P23" i="32" s="1"/>
  <c r="Y110" i="31"/>
  <c r="O23" i="32" s="1"/>
  <c r="W110" i="31"/>
  <c r="M23" i="32" s="1"/>
  <c r="V110" i="31"/>
  <c r="L23" i="32" s="1"/>
  <c r="U110" i="31"/>
  <c r="K23" i="32" s="1"/>
  <c r="S110" i="31"/>
  <c r="I23" i="32" s="1"/>
  <c r="R110" i="31"/>
  <c r="H23" i="32" s="1"/>
  <c r="Q110" i="31"/>
  <c r="G23" i="32" s="1"/>
  <c r="N110" i="31"/>
  <c r="F23" i="32" s="1"/>
  <c r="M110" i="31"/>
  <c r="E23" i="32" s="1"/>
  <c r="L110" i="31"/>
  <c r="D23" i="32" s="1"/>
  <c r="C23"/>
  <c r="I110" i="31"/>
  <c r="B23" i="32" s="1"/>
  <c r="AF108" i="31"/>
  <c r="AB108"/>
  <c r="AB110" s="1"/>
  <c r="R23" i="32" s="1"/>
  <c r="X108" i="31"/>
  <c r="X110" s="1"/>
  <c r="N23" i="32" s="1"/>
  <c r="T108" i="31"/>
  <c r="T110" s="1"/>
  <c r="J23" i="32" s="1"/>
  <c r="T22"/>
  <c r="S22"/>
  <c r="AA106" i="31"/>
  <c r="Q22" i="32" s="1"/>
  <c r="Z106" i="31"/>
  <c r="P22" i="32" s="1"/>
  <c r="Y106" i="31"/>
  <c r="O22" i="32" s="1"/>
  <c r="W106" i="31"/>
  <c r="V106"/>
  <c r="L22" i="32" s="1"/>
  <c r="U106" i="31"/>
  <c r="K22" i="32" s="1"/>
  <c r="S106" i="31"/>
  <c r="I22" i="36" s="1"/>
  <c r="R106" i="31"/>
  <c r="H22" i="32" s="1"/>
  <c r="Q106" i="31"/>
  <c r="G22" i="32" s="1"/>
  <c r="N106" i="31"/>
  <c r="F22" i="32" s="1"/>
  <c r="M106" i="31"/>
  <c r="E22" i="32" s="1"/>
  <c r="L106" i="31"/>
  <c r="D22" i="32" s="1"/>
  <c r="C22"/>
  <c r="B22"/>
  <c r="AF95" i="31"/>
  <c r="V22" i="32" s="1"/>
  <c r="AB95" i="31"/>
  <c r="X95"/>
  <c r="T95"/>
  <c r="AE93"/>
  <c r="AD93"/>
  <c r="T21" i="32" s="1"/>
  <c r="AC93" i="31"/>
  <c r="S21" i="32" s="1"/>
  <c r="AA93" i="31"/>
  <c r="Q21" i="36" s="1"/>
  <c r="Z93" i="31"/>
  <c r="P21" i="32" s="1"/>
  <c r="Y93" i="31"/>
  <c r="O21" i="32" s="1"/>
  <c r="W93" i="31"/>
  <c r="V93"/>
  <c r="L21" i="32" s="1"/>
  <c r="U93" i="31"/>
  <c r="K21" i="32" s="1"/>
  <c r="S93" i="31"/>
  <c r="I21" i="36" s="1"/>
  <c r="R93" i="31"/>
  <c r="H21" i="32" s="1"/>
  <c r="Q93" i="31"/>
  <c r="G21" i="32" s="1"/>
  <c r="N93" i="31"/>
  <c r="F21" i="32" s="1"/>
  <c r="M93" i="31"/>
  <c r="E21" i="32" s="1"/>
  <c r="L93" i="31"/>
  <c r="D21" i="32" s="1"/>
  <c r="J93" i="31"/>
  <c r="C21" i="32" s="1"/>
  <c r="B21"/>
  <c r="AF92" i="31"/>
  <c r="AB92"/>
  <c r="X92"/>
  <c r="T92"/>
  <c r="S20" i="32"/>
  <c r="AA90" i="31"/>
  <c r="Q20" i="32" s="1"/>
  <c r="Z90" i="31"/>
  <c r="P20" i="32" s="1"/>
  <c r="Y90" i="31"/>
  <c r="O20" i="32" s="1"/>
  <c r="W90" i="31"/>
  <c r="V90"/>
  <c r="L20" i="32" s="1"/>
  <c r="U90" i="31"/>
  <c r="K20" i="32" s="1"/>
  <c r="S90" i="31"/>
  <c r="I20" i="32" s="1"/>
  <c r="R90" i="31"/>
  <c r="H20" i="32" s="1"/>
  <c r="Q90" i="31"/>
  <c r="G20" i="32" s="1"/>
  <c r="N90" i="31"/>
  <c r="F20" i="32" s="1"/>
  <c r="M90" i="31"/>
  <c r="E20" i="32" s="1"/>
  <c r="L90" i="31"/>
  <c r="D20" i="32" s="1"/>
  <c r="C20"/>
  <c r="B20"/>
  <c r="AF88" i="31"/>
  <c r="AF90" s="1"/>
  <c r="AB88"/>
  <c r="AB90" s="1"/>
  <c r="R20" i="32" s="1"/>
  <c r="X88" i="31"/>
  <c r="T88"/>
  <c r="U19" i="32"/>
  <c r="T19"/>
  <c r="S19"/>
  <c r="AA86" i="31"/>
  <c r="Q19" i="32" s="1"/>
  <c r="Z86" i="31"/>
  <c r="P19" i="32" s="1"/>
  <c r="Y86" i="31"/>
  <c r="O19" i="32" s="1"/>
  <c r="W86" i="31"/>
  <c r="M19" i="32" s="1"/>
  <c r="V86" i="31"/>
  <c r="L19" i="32" s="1"/>
  <c r="U86" i="31"/>
  <c r="K19" i="32" s="1"/>
  <c r="S86" i="31"/>
  <c r="I19" i="32" s="1"/>
  <c r="R86" i="31"/>
  <c r="H19" i="32" s="1"/>
  <c r="Q86" i="31"/>
  <c r="G19" i="32" s="1"/>
  <c r="N86" i="31"/>
  <c r="F19" i="32" s="1"/>
  <c r="M86" i="31"/>
  <c r="E19" i="32" s="1"/>
  <c r="L86" i="31"/>
  <c r="D19" i="32" s="1"/>
  <c r="C19"/>
  <c r="B19"/>
  <c r="AF83" i="31"/>
  <c r="AF86" s="1"/>
  <c r="AB83"/>
  <c r="AB86" s="1"/>
  <c r="X83"/>
  <c r="T83"/>
  <c r="T18" i="32"/>
  <c r="S18"/>
  <c r="AA81" i="31"/>
  <c r="Q18" i="36" s="1"/>
  <c r="Z81" i="31"/>
  <c r="P18" i="32" s="1"/>
  <c r="Y81" i="31"/>
  <c r="O18" i="32" s="1"/>
  <c r="W81" i="31"/>
  <c r="V81"/>
  <c r="L18" i="32" s="1"/>
  <c r="U81" i="31"/>
  <c r="K18" i="32" s="1"/>
  <c r="S81" i="31"/>
  <c r="I18" i="32" s="1"/>
  <c r="R81" i="31"/>
  <c r="H18" i="32" s="1"/>
  <c r="Q81" i="31"/>
  <c r="G18" i="32" s="1"/>
  <c r="N81" i="31"/>
  <c r="F18" i="32" s="1"/>
  <c r="M81" i="31"/>
  <c r="E18" i="32" s="1"/>
  <c r="L81" i="31"/>
  <c r="D18" i="32" s="1"/>
  <c r="C18"/>
  <c r="B18"/>
  <c r="AF78" i="31"/>
  <c r="AF81" s="1"/>
  <c r="AB78"/>
  <c r="X78"/>
  <c r="X81" s="1"/>
  <c r="N18" i="32" s="1"/>
  <c r="T78" i="31"/>
  <c r="U17" i="32"/>
  <c r="T17"/>
  <c r="S17"/>
  <c r="AA76" i="31"/>
  <c r="Q17" i="32" s="1"/>
  <c r="Z76" i="31"/>
  <c r="P17" i="32" s="1"/>
  <c r="Y76" i="31"/>
  <c r="O17" i="32" s="1"/>
  <c r="W76" i="31"/>
  <c r="M17" i="32" s="1"/>
  <c r="V76" i="31"/>
  <c r="L17" i="32" s="1"/>
  <c r="U76" i="31"/>
  <c r="K17" i="32" s="1"/>
  <c r="S76" i="31"/>
  <c r="I17" i="32" s="1"/>
  <c r="R76" i="31"/>
  <c r="H17" i="32" s="1"/>
  <c r="Q76" i="31"/>
  <c r="G17" i="32" s="1"/>
  <c r="N76" i="31"/>
  <c r="F17" i="32" s="1"/>
  <c r="M76" i="31"/>
  <c r="E17" i="32" s="1"/>
  <c r="L76" i="31"/>
  <c r="D17" i="32" s="1"/>
  <c r="C17"/>
  <c r="B17"/>
  <c r="AF71" i="31"/>
  <c r="AF76" s="1"/>
  <c r="AB71"/>
  <c r="X71"/>
  <c r="X76" s="1"/>
  <c r="N17" i="32" s="1"/>
  <c r="T71" i="31"/>
  <c r="U16" i="32"/>
  <c r="T16"/>
  <c r="S16"/>
  <c r="Q16" i="36"/>
  <c r="P16" i="32"/>
  <c r="O16"/>
  <c r="W69" i="31"/>
  <c r="M16" i="32" s="1"/>
  <c r="V69" i="31"/>
  <c r="L16" i="32" s="1"/>
  <c r="U69" i="31"/>
  <c r="K16" i="32" s="1"/>
  <c r="S69" i="31"/>
  <c r="I16" i="36" s="1"/>
  <c r="R69" i="31"/>
  <c r="H16" i="32" s="1"/>
  <c r="Q69" i="31"/>
  <c r="G16" i="32" s="1"/>
  <c r="F16"/>
  <c r="E16"/>
  <c r="D16"/>
  <c r="C16"/>
  <c r="B16"/>
  <c r="U15"/>
  <c r="T15"/>
  <c r="S15"/>
  <c r="AA62" i="31"/>
  <c r="Q15" i="32" s="1"/>
  <c r="Z62" i="31"/>
  <c r="P15" i="32" s="1"/>
  <c r="Y62" i="31"/>
  <c r="O15" i="32" s="1"/>
  <c r="W62" i="31"/>
  <c r="M15" i="32" s="1"/>
  <c r="V62" i="31"/>
  <c r="L15" i="32" s="1"/>
  <c r="U62" i="31"/>
  <c r="K15" i="32" s="1"/>
  <c r="S62" i="31"/>
  <c r="I15" i="36" s="1"/>
  <c r="R62" i="31"/>
  <c r="H15" i="32" s="1"/>
  <c r="Q62" i="31"/>
  <c r="G15" i="32" s="1"/>
  <c r="N62" i="31"/>
  <c r="F15" i="32" s="1"/>
  <c r="M62" i="31"/>
  <c r="E15" i="32" s="1"/>
  <c r="L62" i="31"/>
  <c r="D15" i="32" s="1"/>
  <c r="C15"/>
  <c r="B15"/>
  <c r="AF54" i="31"/>
  <c r="AF62" s="1"/>
  <c r="AB54"/>
  <c r="AB62" s="1"/>
  <c r="R15" i="32" s="1"/>
  <c r="X54" i="31"/>
  <c r="T54"/>
  <c r="U14" i="32"/>
  <c r="T14"/>
  <c r="S14"/>
  <c r="AA52" i="31"/>
  <c r="Q14" i="32" s="1"/>
  <c r="Z52" i="31"/>
  <c r="P14" i="32" s="1"/>
  <c r="Y52" i="31"/>
  <c r="O14" i="32" s="1"/>
  <c r="W52" i="31"/>
  <c r="V52"/>
  <c r="L14" i="32" s="1"/>
  <c r="U52" i="31"/>
  <c r="K14" i="32" s="1"/>
  <c r="S52" i="31"/>
  <c r="I14" i="36" s="1"/>
  <c r="R52" i="31"/>
  <c r="H14" i="32" s="1"/>
  <c r="Q52" i="31"/>
  <c r="G14" i="32" s="1"/>
  <c r="N52" i="31"/>
  <c r="F14" i="32" s="1"/>
  <c r="M52" i="31"/>
  <c r="E14" i="32" s="1"/>
  <c r="L52" i="31"/>
  <c r="D14" i="32" s="1"/>
  <c r="C14"/>
  <c r="B14"/>
  <c r="AF47" i="31"/>
  <c r="AF52" s="1"/>
  <c r="AB47"/>
  <c r="X47"/>
  <c r="T47"/>
  <c r="U13" i="32"/>
  <c r="T13"/>
  <c r="S13"/>
  <c r="AA45" i="31"/>
  <c r="Q13" i="36" s="1"/>
  <c r="Z45" i="31"/>
  <c r="P13" i="32" s="1"/>
  <c r="Y45" i="31"/>
  <c r="O13" i="32" s="1"/>
  <c r="W45" i="31"/>
  <c r="M13" i="32" s="1"/>
  <c r="V45" i="31"/>
  <c r="L13" i="32" s="1"/>
  <c r="U45" i="31"/>
  <c r="K13" i="32" s="1"/>
  <c r="S45" i="31"/>
  <c r="I13" i="36" s="1"/>
  <c r="R45" i="31"/>
  <c r="H13" i="32" s="1"/>
  <c r="Q45" i="31"/>
  <c r="G13" i="32" s="1"/>
  <c r="N45" i="31"/>
  <c r="F13" i="32" s="1"/>
  <c r="M45" i="31"/>
  <c r="E13" i="32" s="1"/>
  <c r="L45" i="31"/>
  <c r="D13" i="32" s="1"/>
  <c r="J45" i="31"/>
  <c r="C13" i="32" s="1"/>
  <c r="I45" i="31"/>
  <c r="B13" i="32" s="1"/>
  <c r="AF41" i="31"/>
  <c r="AF45" s="1"/>
  <c r="AB41"/>
  <c r="X41"/>
  <c r="T41"/>
  <c r="U12" i="32"/>
  <c r="T12"/>
  <c r="S12"/>
  <c r="AA39" i="31"/>
  <c r="Q12" i="32" s="1"/>
  <c r="Z39" i="31"/>
  <c r="P12" i="32" s="1"/>
  <c r="Y39" i="31"/>
  <c r="O12" i="32" s="1"/>
  <c r="W39" i="31"/>
  <c r="M12" i="32" s="1"/>
  <c r="V39" i="31"/>
  <c r="L12" i="32" s="1"/>
  <c r="U39" i="31"/>
  <c r="K12" i="32" s="1"/>
  <c r="S39" i="31"/>
  <c r="I12" i="32" s="1"/>
  <c r="R39" i="31"/>
  <c r="H12" i="32" s="1"/>
  <c r="Q39" i="31"/>
  <c r="G12" i="32" s="1"/>
  <c r="N39" i="31"/>
  <c r="F12" i="32" s="1"/>
  <c r="M39" i="31"/>
  <c r="E12" i="32" s="1"/>
  <c r="L39" i="31"/>
  <c r="D12" i="32" s="1"/>
  <c r="C12"/>
  <c r="I39" i="31"/>
  <c r="B12" i="32" s="1"/>
  <c r="AF31" i="31"/>
  <c r="AF39" s="1"/>
  <c r="AB31"/>
  <c r="AB39" s="1"/>
  <c r="R12" i="32" s="1"/>
  <c r="X31" i="31"/>
  <c r="T31"/>
  <c r="U11" i="32"/>
  <c r="T11"/>
  <c r="S11"/>
  <c r="AA29" i="31"/>
  <c r="Q11" i="32" s="1"/>
  <c r="Z29" i="31"/>
  <c r="P11" i="32" s="1"/>
  <c r="Y29" i="31"/>
  <c r="O11" i="32" s="1"/>
  <c r="W29" i="31"/>
  <c r="M11" i="32" s="1"/>
  <c r="V29" i="31"/>
  <c r="L11" i="32" s="1"/>
  <c r="U29" i="31"/>
  <c r="K11" i="32" s="1"/>
  <c r="S29" i="31"/>
  <c r="I11" i="32" s="1"/>
  <c r="R29" i="31"/>
  <c r="H11" i="32" s="1"/>
  <c r="Q29" i="31"/>
  <c r="G11" i="32" s="1"/>
  <c r="N29" i="31"/>
  <c r="F11" i="32" s="1"/>
  <c r="M29" i="31"/>
  <c r="E11" i="32" s="1"/>
  <c r="L29" i="31"/>
  <c r="D11" i="32" s="1"/>
  <c r="C11"/>
  <c r="I29" i="31"/>
  <c r="AF23"/>
  <c r="AF29" s="1"/>
  <c r="AB23"/>
  <c r="AB29" s="1"/>
  <c r="X23"/>
  <c r="T23"/>
  <c r="T10" i="32"/>
  <c r="S10"/>
  <c r="AA21" i="31"/>
  <c r="Q10" i="36" s="1"/>
  <c r="Z21" i="31"/>
  <c r="P10" i="32" s="1"/>
  <c r="Y21" i="31"/>
  <c r="O10" i="32" s="1"/>
  <c r="W21" i="31"/>
  <c r="V21"/>
  <c r="L10" i="32" s="1"/>
  <c r="U21" i="31"/>
  <c r="K10" i="32" s="1"/>
  <c r="S21" i="31"/>
  <c r="I10" i="32" s="1"/>
  <c r="R21" i="31"/>
  <c r="H10" i="32" s="1"/>
  <c r="Q21" i="31"/>
  <c r="G10" i="32" s="1"/>
  <c r="N21" i="31"/>
  <c r="F10" i="32" s="1"/>
  <c r="M21" i="31"/>
  <c r="E10" i="32" s="1"/>
  <c r="L21" i="31"/>
  <c r="D10" i="32" s="1"/>
  <c r="C10"/>
  <c r="B10"/>
  <c r="AF17" i="31"/>
  <c r="AF21" s="1"/>
  <c r="AB17"/>
  <c r="X17"/>
  <c r="X21" s="1"/>
  <c r="N10" i="32" s="1"/>
  <c r="T17" i="31"/>
  <c r="U9" i="32"/>
  <c r="T9"/>
  <c r="S9"/>
  <c r="AA15" i="31"/>
  <c r="Q9" i="36" s="1"/>
  <c r="Z15" i="31"/>
  <c r="P9" i="32" s="1"/>
  <c r="Y15" i="31"/>
  <c r="O9" i="32" s="1"/>
  <c r="W15" i="31"/>
  <c r="M9" i="32" s="1"/>
  <c r="V15" i="31"/>
  <c r="L9" i="32" s="1"/>
  <c r="U15" i="31"/>
  <c r="K9" i="32" s="1"/>
  <c r="S15" i="31"/>
  <c r="I9" i="32" s="1"/>
  <c r="R15" i="31"/>
  <c r="H9" i="32" s="1"/>
  <c r="Q15" i="31"/>
  <c r="G9" i="32" s="1"/>
  <c r="N15" i="31"/>
  <c r="F9" i="32" s="1"/>
  <c r="M15" i="31"/>
  <c r="E9" i="32" s="1"/>
  <c r="L15" i="31"/>
  <c r="D9" i="32" s="1"/>
  <c r="C9"/>
  <c r="AF12" i="31"/>
  <c r="AF15" s="1"/>
  <c r="AB12"/>
  <c r="X12"/>
  <c r="X15" s="1"/>
  <c r="N9" i="32" s="1"/>
  <c r="T12" i="31"/>
  <c r="AE10"/>
  <c r="U8" i="32" s="1"/>
  <c r="AD10" i="31"/>
  <c r="T8" i="32" s="1"/>
  <c r="AC10" i="31"/>
  <c r="AA10"/>
  <c r="Q8" i="32" s="1"/>
  <c r="Z10" i="31"/>
  <c r="P8" i="32" s="1"/>
  <c r="Y10" i="31"/>
  <c r="O8" i="36" s="1"/>
  <c r="W10" i="31"/>
  <c r="M8" i="32" s="1"/>
  <c r="V10" i="31"/>
  <c r="L8" i="32" s="1"/>
  <c r="U10" i="31"/>
  <c r="S10"/>
  <c r="I8" i="32" s="1"/>
  <c r="R10" i="31"/>
  <c r="H8" i="32" s="1"/>
  <c r="Q10" i="31"/>
  <c r="N10"/>
  <c r="M10"/>
  <c r="E8" i="32" s="1"/>
  <c r="L10" i="31"/>
  <c r="D8" i="32" s="1"/>
  <c r="J10" i="31"/>
  <c r="AF9"/>
  <c r="AB9"/>
  <c r="X9"/>
  <c r="T9"/>
  <c r="A5" i="30"/>
  <c r="A24" s="1"/>
  <c r="A3"/>
  <c r="A1"/>
  <c r="A382" i="29"/>
  <c r="AE381"/>
  <c r="U23" i="30" s="1"/>
  <c r="AD381" i="29"/>
  <c r="T23" i="30" s="1"/>
  <c r="AC381" i="29"/>
  <c r="S23" i="30" s="1"/>
  <c r="AA381" i="29"/>
  <c r="Q23" i="30" s="1"/>
  <c r="Z381" i="29"/>
  <c r="P23" i="30" s="1"/>
  <c r="Y381" i="29"/>
  <c r="O23" i="30" s="1"/>
  <c r="W381" i="29"/>
  <c r="M23" i="30" s="1"/>
  <c r="V381" i="29"/>
  <c r="L23" i="30" s="1"/>
  <c r="U381" i="29"/>
  <c r="K23" i="30" s="1"/>
  <c r="S381" i="29"/>
  <c r="I23" i="30" s="1"/>
  <c r="R381" i="29"/>
  <c r="H23" i="30" s="1"/>
  <c r="Q381" i="29"/>
  <c r="G23" i="30" s="1"/>
  <c r="N381" i="29"/>
  <c r="F23" i="30" s="1"/>
  <c r="M381" i="29"/>
  <c r="E23" i="30" s="1"/>
  <c r="L381" i="29"/>
  <c r="D23" i="30" s="1"/>
  <c r="J381" i="29"/>
  <c r="C23" i="30" s="1"/>
  <c r="I381" i="29"/>
  <c r="B23" i="30" s="1"/>
  <c r="AF380" i="29"/>
  <c r="AF381" s="1"/>
  <c r="V23" i="30" s="1"/>
  <c r="AB380" i="29"/>
  <c r="AB381" s="1"/>
  <c r="R23" i="30" s="1"/>
  <c r="X380" i="29"/>
  <c r="X381" s="1"/>
  <c r="N23" i="30" s="1"/>
  <c r="T380" i="29"/>
  <c r="T381" s="1"/>
  <c r="J23" i="30" s="1"/>
  <c r="U22"/>
  <c r="T22"/>
  <c r="Q22"/>
  <c r="P22"/>
  <c r="O22"/>
  <c r="W378" i="29"/>
  <c r="M22" i="30" s="1"/>
  <c r="V378" i="29"/>
  <c r="L22" i="30" s="1"/>
  <c r="U378" i="29"/>
  <c r="K22" i="30" s="1"/>
  <c r="S378" i="29"/>
  <c r="I22" i="30" s="1"/>
  <c r="R378" i="29"/>
  <c r="H22" i="30" s="1"/>
  <c r="Q378" i="29"/>
  <c r="G22" i="30" s="1"/>
  <c r="N378" i="29"/>
  <c r="F22" i="30" s="1"/>
  <c r="M378" i="29"/>
  <c r="E22" i="30" s="1"/>
  <c r="L378" i="29"/>
  <c r="D22" i="30" s="1"/>
  <c r="C22"/>
  <c r="I378" i="29"/>
  <c r="B22" i="30" s="1"/>
  <c r="AF328" i="29"/>
  <c r="AB328"/>
  <c r="AB378" s="1"/>
  <c r="X328"/>
  <c r="T328"/>
  <c r="U21" i="30"/>
  <c r="T21"/>
  <c r="S21"/>
  <c r="Q21"/>
  <c r="P21"/>
  <c r="O21"/>
  <c r="W326" i="29"/>
  <c r="M21" i="30" s="1"/>
  <c r="V326" i="29"/>
  <c r="L21" i="30" s="1"/>
  <c r="U326" i="29"/>
  <c r="K21" i="30" s="1"/>
  <c r="S326" i="29"/>
  <c r="I21" i="30" s="1"/>
  <c r="R326" i="29"/>
  <c r="H21" i="30" s="1"/>
  <c r="Q326" i="29"/>
  <c r="G21" i="30" s="1"/>
  <c r="N326" i="29"/>
  <c r="F21" i="30" s="1"/>
  <c r="E21"/>
  <c r="D21"/>
  <c r="C21"/>
  <c r="I326" i="29"/>
  <c r="B21" i="30" s="1"/>
  <c r="AF322" i="29"/>
  <c r="AF326" s="1"/>
  <c r="AB322"/>
  <c r="AB326" s="1"/>
  <c r="X322"/>
  <c r="T322"/>
  <c r="U20" i="30"/>
  <c r="T20"/>
  <c r="S20"/>
  <c r="Q20"/>
  <c r="P20"/>
  <c r="O20"/>
  <c r="W320" i="29"/>
  <c r="M20" i="30" s="1"/>
  <c r="V320" i="29"/>
  <c r="L20" i="30" s="1"/>
  <c r="U320" i="29"/>
  <c r="K20" i="30" s="1"/>
  <c r="S320" i="29"/>
  <c r="I20" i="30" s="1"/>
  <c r="R320" i="29"/>
  <c r="H20" i="30" s="1"/>
  <c r="Q320" i="29"/>
  <c r="G20" i="30" s="1"/>
  <c r="N320" i="29"/>
  <c r="F20" i="30" s="1"/>
  <c r="E20"/>
  <c r="D20"/>
  <c r="C20"/>
  <c r="I320" i="29"/>
  <c r="B20" i="30" s="1"/>
  <c r="AF310" i="29"/>
  <c r="AB310"/>
  <c r="AB320" s="1"/>
  <c r="X310"/>
  <c r="X320" s="1"/>
  <c r="T310"/>
  <c r="T320" s="1"/>
  <c r="U19" i="30"/>
  <c r="T19"/>
  <c r="S19"/>
  <c r="Q19"/>
  <c r="P19"/>
  <c r="O19"/>
  <c r="W308" i="29"/>
  <c r="M19" i="30" s="1"/>
  <c r="V308" i="29"/>
  <c r="L19" i="30" s="1"/>
  <c r="U308" i="29"/>
  <c r="K19" i="30" s="1"/>
  <c r="S308" i="29"/>
  <c r="I19" i="30" s="1"/>
  <c r="R308" i="29"/>
  <c r="H19" i="30" s="1"/>
  <c r="Q308" i="29"/>
  <c r="G19" i="30" s="1"/>
  <c r="N308" i="29"/>
  <c r="F19" i="30" s="1"/>
  <c r="M308" i="29"/>
  <c r="E19" i="30" s="1"/>
  <c r="L308" i="29"/>
  <c r="D19" i="30" s="1"/>
  <c r="C19"/>
  <c r="I308" i="29"/>
  <c r="B19" i="30" s="1"/>
  <c r="AF304" i="29"/>
  <c r="AB304"/>
  <c r="X304"/>
  <c r="T304"/>
  <c r="AF303"/>
  <c r="AB303"/>
  <c r="X303"/>
  <c r="T303"/>
  <c r="AF302"/>
  <c r="AB302"/>
  <c r="X302"/>
  <c r="T302"/>
  <c r="AF301"/>
  <c r="AB301"/>
  <c r="X301"/>
  <c r="T301"/>
  <c r="AF300"/>
  <c r="AB300"/>
  <c r="AB308" s="1"/>
  <c r="X300"/>
  <c r="T300"/>
  <c r="U18" i="30"/>
  <c r="T18"/>
  <c r="S18"/>
  <c r="AA298" i="29"/>
  <c r="Q18" i="30" s="1"/>
  <c r="Z298" i="29"/>
  <c r="P18" i="30" s="1"/>
  <c r="Y298" i="29"/>
  <c r="O18" i="30" s="1"/>
  <c r="W298" i="29"/>
  <c r="M18" i="30" s="1"/>
  <c r="V298" i="29"/>
  <c r="L18" i="30" s="1"/>
  <c r="U298" i="29"/>
  <c r="K18" i="30" s="1"/>
  <c r="S298" i="29"/>
  <c r="I18" i="30" s="1"/>
  <c r="R298" i="29"/>
  <c r="H18" i="30" s="1"/>
  <c r="Q298" i="29"/>
  <c r="G18" i="30" s="1"/>
  <c r="N298" i="29"/>
  <c r="F18" i="30" s="1"/>
  <c r="M298" i="29"/>
  <c r="E18" i="30" s="1"/>
  <c r="L298" i="29"/>
  <c r="D18" i="30" s="1"/>
  <c r="C18"/>
  <c r="I298" i="29"/>
  <c r="B18" i="30" s="1"/>
  <c r="AF288" i="29"/>
  <c r="X298"/>
  <c r="N18" i="30" s="1"/>
  <c r="U17"/>
  <c r="T17"/>
  <c r="S17"/>
  <c r="AA286" i="29"/>
  <c r="Q17" i="30" s="1"/>
  <c r="Z286" i="29"/>
  <c r="P17" i="30" s="1"/>
  <c r="O17"/>
  <c r="W286" i="29"/>
  <c r="M17" i="30" s="1"/>
  <c r="V286" i="29"/>
  <c r="L17" i="30" s="1"/>
  <c r="U286" i="29"/>
  <c r="K17" i="30" s="1"/>
  <c r="S286" i="29"/>
  <c r="I17" i="30" s="1"/>
  <c r="R286" i="29"/>
  <c r="H17" i="30" s="1"/>
  <c r="Q286" i="29"/>
  <c r="G17" i="30" s="1"/>
  <c r="N286" i="29"/>
  <c r="F17" i="30" s="1"/>
  <c r="M286" i="29"/>
  <c r="E17" i="30" s="1"/>
  <c r="L286" i="29"/>
  <c r="D17" i="30" s="1"/>
  <c r="C17"/>
  <c r="I286" i="29"/>
  <c r="B17" i="30" s="1"/>
  <c r="AF256" i="29"/>
  <c r="AB256"/>
  <c r="N17" i="30"/>
  <c r="U16"/>
  <c r="T16"/>
  <c r="S16"/>
  <c r="Q16"/>
  <c r="O16"/>
  <c r="W254" i="29"/>
  <c r="M16" i="30" s="1"/>
  <c r="V254" i="29"/>
  <c r="L16" i="30" s="1"/>
  <c r="U254" i="29"/>
  <c r="K16" i="30" s="1"/>
  <c r="S254" i="29"/>
  <c r="I16" i="30" s="1"/>
  <c r="R254" i="29"/>
  <c r="H16" i="30" s="1"/>
  <c r="Q254" i="29"/>
  <c r="G16" i="30" s="1"/>
  <c r="N254" i="29"/>
  <c r="F16" i="30" s="1"/>
  <c r="M254" i="29"/>
  <c r="E16" i="30" s="1"/>
  <c r="L254" i="29"/>
  <c r="D16" i="30" s="1"/>
  <c r="C16"/>
  <c r="I254" i="29"/>
  <c r="B16" i="30" s="1"/>
  <c r="AF222" i="29"/>
  <c r="AF254" s="1"/>
  <c r="AB222"/>
  <c r="X222"/>
  <c r="T222"/>
  <c r="T254" s="1"/>
  <c r="J16" i="30" s="1"/>
  <c r="U15"/>
  <c r="T15"/>
  <c r="S15"/>
  <c r="Q15"/>
  <c r="P15"/>
  <c r="O15"/>
  <c r="W220" i="29"/>
  <c r="M15" i="30" s="1"/>
  <c r="V220" i="29"/>
  <c r="L15" i="30" s="1"/>
  <c r="U220" i="29"/>
  <c r="K15" i="30" s="1"/>
  <c r="S220" i="29"/>
  <c r="I15" i="30" s="1"/>
  <c r="R220" i="29"/>
  <c r="H15" i="30" s="1"/>
  <c r="Q220" i="29"/>
  <c r="G15" i="30" s="1"/>
  <c r="N220" i="29"/>
  <c r="F15" i="30" s="1"/>
  <c r="M220" i="29"/>
  <c r="E15" i="30" s="1"/>
  <c r="L220" i="29"/>
  <c r="D15" i="30" s="1"/>
  <c r="C15"/>
  <c r="I220" i="29"/>
  <c r="B15" i="30" s="1"/>
  <c r="AF173" i="29"/>
  <c r="AB173"/>
  <c r="X173"/>
  <c r="T173"/>
  <c r="AF172"/>
  <c r="AB172"/>
  <c r="X172"/>
  <c r="T172"/>
  <c r="AF171"/>
  <c r="AB171"/>
  <c r="X171"/>
  <c r="T171"/>
  <c r="AF170"/>
  <c r="AB170"/>
  <c r="X170"/>
  <c r="T170"/>
  <c r="AF169"/>
  <c r="AB169"/>
  <c r="X169"/>
  <c r="T169"/>
  <c r="AF168"/>
  <c r="AB168"/>
  <c r="X168"/>
  <c r="T168"/>
  <c r="AF167"/>
  <c r="AB167"/>
  <c r="X167"/>
  <c r="T167"/>
  <c r="AF166"/>
  <c r="AF220" s="1"/>
  <c r="AB166"/>
  <c r="X166"/>
  <c r="X220" s="1"/>
  <c r="N15" i="30" s="1"/>
  <c r="T166" i="29"/>
  <c r="U14" i="30"/>
  <c r="T14"/>
  <c r="S14"/>
  <c r="Q14"/>
  <c r="P14"/>
  <c r="O14"/>
  <c r="M14"/>
  <c r="L14"/>
  <c r="K14"/>
  <c r="I14"/>
  <c r="H14"/>
  <c r="F14"/>
  <c r="E14"/>
  <c r="D14"/>
  <c r="C14"/>
  <c r="I164" i="29"/>
  <c r="B14" i="30" s="1"/>
  <c r="V14"/>
  <c r="U13"/>
  <c r="T13"/>
  <c r="S13"/>
  <c r="Q13"/>
  <c r="P13"/>
  <c r="O13"/>
  <c r="W132" i="29"/>
  <c r="M13" i="30" s="1"/>
  <c r="V132" i="29"/>
  <c r="L13" i="30" s="1"/>
  <c r="U132" i="29"/>
  <c r="K13" i="30" s="1"/>
  <c r="S132" i="29"/>
  <c r="I13" i="30" s="1"/>
  <c r="R132" i="29"/>
  <c r="H13" i="30" s="1"/>
  <c r="Q132" i="29"/>
  <c r="G13" i="30" s="1"/>
  <c r="N132" i="29"/>
  <c r="F13" i="30" s="1"/>
  <c r="M132" i="29"/>
  <c r="E13" i="30" s="1"/>
  <c r="L132" i="29"/>
  <c r="D13" i="30" s="1"/>
  <c r="C13"/>
  <c r="I132" i="29"/>
  <c r="B13" i="30" s="1"/>
  <c r="AF95" i="29"/>
  <c r="AB95"/>
  <c r="AB132" s="1"/>
  <c r="X95"/>
  <c r="X132" s="1"/>
  <c r="T95"/>
  <c r="T132" s="1"/>
  <c r="U12" i="30"/>
  <c r="T12"/>
  <c r="S12"/>
  <c r="Q12"/>
  <c r="P12"/>
  <c r="O12"/>
  <c r="W93" i="29"/>
  <c r="M12" i="30" s="1"/>
  <c r="V93" i="29"/>
  <c r="L12" i="30" s="1"/>
  <c r="U93" i="29"/>
  <c r="K12" i="30" s="1"/>
  <c r="S93" i="29"/>
  <c r="I12" i="30" s="1"/>
  <c r="R93" i="29"/>
  <c r="H12" i="30" s="1"/>
  <c r="Q93" i="29"/>
  <c r="G12" i="30" s="1"/>
  <c r="N93" i="29"/>
  <c r="F12" i="30" s="1"/>
  <c r="M93" i="29"/>
  <c r="E12" i="30" s="1"/>
  <c r="L93" i="29"/>
  <c r="D12" i="30" s="1"/>
  <c r="C12"/>
  <c r="I93" i="29"/>
  <c r="B12" i="30" s="1"/>
  <c r="AF56" i="29"/>
  <c r="AF93" s="1"/>
  <c r="AB56"/>
  <c r="X56"/>
  <c r="T56"/>
  <c r="U11" i="30"/>
  <c r="T11"/>
  <c r="S11"/>
  <c r="Q11"/>
  <c r="P11"/>
  <c r="O11"/>
  <c r="W54" i="29"/>
  <c r="M11" i="30" s="1"/>
  <c r="V54" i="29"/>
  <c r="L11" i="30" s="1"/>
  <c r="U54" i="29"/>
  <c r="K11" i="30" s="1"/>
  <c r="S54" i="29"/>
  <c r="I11" i="30" s="1"/>
  <c r="R54" i="29"/>
  <c r="H11" i="30" s="1"/>
  <c r="Q54" i="29"/>
  <c r="G11" i="30" s="1"/>
  <c r="N54" i="29"/>
  <c r="F11" i="30" s="1"/>
  <c r="M54" i="29"/>
  <c r="E11" i="30" s="1"/>
  <c r="L54" i="29"/>
  <c r="D11" i="30" s="1"/>
  <c r="C11"/>
  <c r="B11"/>
  <c r="AF47" i="29"/>
  <c r="X47"/>
  <c r="T47"/>
  <c r="AF46"/>
  <c r="X46"/>
  <c r="T46"/>
  <c r="AF45"/>
  <c r="X45"/>
  <c r="T45"/>
  <c r="AF44"/>
  <c r="X44"/>
  <c r="T44"/>
  <c r="AF43"/>
  <c r="X43"/>
  <c r="T43"/>
  <c r="AF42"/>
  <c r="X42"/>
  <c r="T42"/>
  <c r="AF41"/>
  <c r="X41"/>
  <c r="T41"/>
  <c r="AF40"/>
  <c r="X40"/>
  <c r="T40"/>
  <c r="AF39"/>
  <c r="AB39"/>
  <c r="X39"/>
  <c r="T39"/>
  <c r="U10" i="30"/>
  <c r="T10"/>
  <c r="S10"/>
  <c r="Q10"/>
  <c r="P10"/>
  <c r="O10"/>
  <c r="M10"/>
  <c r="L10"/>
  <c r="K10"/>
  <c r="I10"/>
  <c r="H10"/>
  <c r="G10"/>
  <c r="N37" i="29"/>
  <c r="F10" i="30" s="1"/>
  <c r="M37" i="29"/>
  <c r="E10" i="30" s="1"/>
  <c r="L37" i="29"/>
  <c r="D10" i="30" s="1"/>
  <c r="C10"/>
  <c r="I37" i="29"/>
  <c r="B10" i="30" s="1"/>
  <c r="AF28" i="29"/>
  <c r="AF37" s="1"/>
  <c r="AB28"/>
  <c r="AB37" s="1"/>
  <c r="X28"/>
  <c r="X37" s="1"/>
  <c r="T28"/>
  <c r="T37" s="1"/>
  <c r="U9" i="30"/>
  <c r="T9"/>
  <c r="S9"/>
  <c r="Q9"/>
  <c r="P9"/>
  <c r="O9"/>
  <c r="M9"/>
  <c r="L9"/>
  <c r="K9"/>
  <c r="I9"/>
  <c r="H9"/>
  <c r="G9"/>
  <c r="F9"/>
  <c r="E9"/>
  <c r="D9"/>
  <c r="C9"/>
  <c r="I26" i="29"/>
  <c r="B9" i="30" s="1"/>
  <c r="V9"/>
  <c r="U8"/>
  <c r="T8"/>
  <c r="P8"/>
  <c r="M8"/>
  <c r="L8"/>
  <c r="I8"/>
  <c r="H8"/>
  <c r="N16" i="29"/>
  <c r="F8" i="30" s="1"/>
  <c r="E8"/>
  <c r="D8"/>
  <c r="I16" i="29"/>
  <c r="B8" i="30" s="1"/>
  <c r="AF10" i="29"/>
  <c r="AB10"/>
  <c r="X10"/>
  <c r="T10"/>
  <c r="AF9"/>
  <c r="AF16" s="1"/>
  <c r="AB9"/>
  <c r="X9"/>
  <c r="X16" s="1"/>
  <c r="T9"/>
  <c r="T16" s="1"/>
  <c r="Q23" i="28"/>
  <c r="E16"/>
  <c r="A5"/>
  <c r="A24" s="1"/>
  <c r="A3"/>
  <c r="A1"/>
  <c r="A191" i="27"/>
  <c r="AE190"/>
  <c r="U23" i="28" s="1"/>
  <c r="AD190" i="27"/>
  <c r="T23" i="28" s="1"/>
  <c r="AC190" i="27"/>
  <c r="S23" i="28" s="1"/>
  <c r="AA190" i="27"/>
  <c r="Z190"/>
  <c r="P23" i="28" s="1"/>
  <c r="Y190" i="27"/>
  <c r="O23" i="28" s="1"/>
  <c r="W190" i="27"/>
  <c r="M23" i="28" s="1"/>
  <c r="V190" i="27"/>
  <c r="L23" i="28" s="1"/>
  <c r="U190" i="27"/>
  <c r="K23" i="28" s="1"/>
  <c r="S190" i="27"/>
  <c r="I23" i="28" s="1"/>
  <c r="R190" i="27"/>
  <c r="H23" i="28" s="1"/>
  <c r="Q190" i="27"/>
  <c r="G23" i="28" s="1"/>
  <c r="N190" i="27"/>
  <c r="F23" i="28" s="1"/>
  <c r="M190" i="27"/>
  <c r="E23" i="28" s="1"/>
  <c r="L190" i="27"/>
  <c r="D23" i="28" s="1"/>
  <c r="J190" i="27"/>
  <c r="C23" i="28" s="1"/>
  <c r="I190" i="27"/>
  <c r="B23" i="28" s="1"/>
  <c r="AF189" i="27"/>
  <c r="AF190" s="1"/>
  <c r="V23" i="28" s="1"/>
  <c r="AB189" i="27"/>
  <c r="AB190" s="1"/>
  <c r="R23" i="28" s="1"/>
  <c r="X189" i="27"/>
  <c r="X190" s="1"/>
  <c r="N23" i="28" s="1"/>
  <c r="T189" i="27"/>
  <c r="T190" s="1"/>
  <c r="J23" i="28" s="1"/>
  <c r="AE187" i="27"/>
  <c r="U22" i="28" s="1"/>
  <c r="AD187" i="27"/>
  <c r="T22" i="28" s="1"/>
  <c r="AC187" i="27"/>
  <c r="S22" i="28" s="1"/>
  <c r="AA187" i="27"/>
  <c r="Q22" i="28" s="1"/>
  <c r="Z187" i="27"/>
  <c r="P22" i="28" s="1"/>
  <c r="Y187" i="27"/>
  <c r="O22" i="28" s="1"/>
  <c r="W187" i="27"/>
  <c r="M22" i="28" s="1"/>
  <c r="V187" i="27"/>
  <c r="L22" i="28" s="1"/>
  <c r="U187" i="27"/>
  <c r="K22" i="28" s="1"/>
  <c r="S187" i="27"/>
  <c r="I22" i="28" s="1"/>
  <c r="R187" i="27"/>
  <c r="H22" i="28" s="1"/>
  <c r="Q187" i="27"/>
  <c r="G22" i="28" s="1"/>
  <c r="N187" i="27"/>
  <c r="F22" i="28" s="1"/>
  <c r="M187" i="27"/>
  <c r="E22" i="28" s="1"/>
  <c r="L187" i="27"/>
  <c r="D22" i="28" s="1"/>
  <c r="J187" i="27"/>
  <c r="C22" i="28" s="1"/>
  <c r="I187" i="27"/>
  <c r="B22" i="28" s="1"/>
  <c r="AF186" i="27"/>
  <c r="AB186"/>
  <c r="X186"/>
  <c r="T186"/>
  <c r="AF185"/>
  <c r="AB185"/>
  <c r="X185"/>
  <c r="T185"/>
  <c r="AF184"/>
  <c r="AB184"/>
  <c r="X184"/>
  <c r="T184"/>
  <c r="AF183"/>
  <c r="AB183"/>
  <c r="X183"/>
  <c r="T183"/>
  <c r="AF182"/>
  <c r="AB182"/>
  <c r="X182"/>
  <c r="T182"/>
  <c r="AF181"/>
  <c r="AB181"/>
  <c r="X181"/>
  <c r="T181"/>
  <c r="AF180"/>
  <c r="AB180"/>
  <c r="X180"/>
  <c r="T180"/>
  <c r="AF179"/>
  <c r="AB179"/>
  <c r="X179"/>
  <c r="T179"/>
  <c r="AF178"/>
  <c r="AB178"/>
  <c r="X178"/>
  <c r="T178"/>
  <c r="AF177"/>
  <c r="AF187" s="1"/>
  <c r="V22" i="28" s="1"/>
  <c r="AB177" i="27"/>
  <c r="X177"/>
  <c r="T177"/>
  <c r="AE175"/>
  <c r="U21" i="28" s="1"/>
  <c r="AD175" i="27"/>
  <c r="T21" i="28" s="1"/>
  <c r="AC175" i="27"/>
  <c r="S21" i="28" s="1"/>
  <c r="AA175" i="27"/>
  <c r="Q21" i="28" s="1"/>
  <c r="Z175" i="27"/>
  <c r="P21" i="28" s="1"/>
  <c r="Y175" i="27"/>
  <c r="O21" i="28" s="1"/>
  <c r="W175" i="27"/>
  <c r="M21" i="28" s="1"/>
  <c r="V175" i="27"/>
  <c r="L21" i="28" s="1"/>
  <c r="U175" i="27"/>
  <c r="K21" i="28" s="1"/>
  <c r="S175" i="27"/>
  <c r="I21" i="28" s="1"/>
  <c r="R175" i="27"/>
  <c r="H21" i="28" s="1"/>
  <c r="Q175" i="27"/>
  <c r="G21" i="28" s="1"/>
  <c r="N175" i="27"/>
  <c r="F21" i="28" s="1"/>
  <c r="M175" i="27"/>
  <c r="E21" i="28" s="1"/>
  <c r="L175" i="27"/>
  <c r="D21" i="28" s="1"/>
  <c r="J175" i="27"/>
  <c r="C21" i="28" s="1"/>
  <c r="I175" i="27"/>
  <c r="B21" i="28" s="1"/>
  <c r="AF174" i="27"/>
  <c r="AB174"/>
  <c r="X174"/>
  <c r="T174"/>
  <c r="AF173"/>
  <c r="AB173"/>
  <c r="X173"/>
  <c r="T173"/>
  <c r="AF172"/>
  <c r="AB172"/>
  <c r="X172"/>
  <c r="T172"/>
  <c r="AF171"/>
  <c r="AB171"/>
  <c r="X171"/>
  <c r="T171"/>
  <c r="AF170"/>
  <c r="AB170"/>
  <c r="X170"/>
  <c r="T170"/>
  <c r="AF169"/>
  <c r="AB169"/>
  <c r="X169"/>
  <c r="T169"/>
  <c r="AF168"/>
  <c r="AB168"/>
  <c r="X168"/>
  <c r="T168"/>
  <c r="AF167"/>
  <c r="AB167"/>
  <c r="X167"/>
  <c r="T167"/>
  <c r="AG167" s="1"/>
  <c r="AF166"/>
  <c r="AB166"/>
  <c r="X166"/>
  <c r="T166"/>
  <c r="AF165"/>
  <c r="AB165"/>
  <c r="X165"/>
  <c r="T165"/>
  <c r="AE163"/>
  <c r="U20" i="28" s="1"/>
  <c r="AD163" i="27"/>
  <c r="T20" i="28" s="1"/>
  <c r="AC163" i="27"/>
  <c r="S20" i="28" s="1"/>
  <c r="AA163" i="27"/>
  <c r="Q20" i="28" s="1"/>
  <c r="Z163" i="27"/>
  <c r="P20" i="28" s="1"/>
  <c r="Y163" i="27"/>
  <c r="O20" i="28" s="1"/>
  <c r="W163" i="27"/>
  <c r="M20" i="28" s="1"/>
  <c r="V163" i="27"/>
  <c r="L20" i="28" s="1"/>
  <c r="U163" i="27"/>
  <c r="K20" i="28" s="1"/>
  <c r="S163" i="27"/>
  <c r="I20" i="28" s="1"/>
  <c r="R163" i="27"/>
  <c r="H20" i="28" s="1"/>
  <c r="Q163" i="27"/>
  <c r="G20" i="28" s="1"/>
  <c r="N163" i="27"/>
  <c r="F20" i="28" s="1"/>
  <c r="M163" i="27"/>
  <c r="E20" i="28" s="1"/>
  <c r="L163" i="27"/>
  <c r="D20" i="28" s="1"/>
  <c r="J163" i="27"/>
  <c r="C20" i="28" s="1"/>
  <c r="I163" i="27"/>
  <c r="B20" i="28" s="1"/>
  <c r="AF162" i="27"/>
  <c r="AB162"/>
  <c r="X162"/>
  <c r="T162"/>
  <c r="AF161"/>
  <c r="AB161"/>
  <c r="X161"/>
  <c r="T161"/>
  <c r="AF160"/>
  <c r="AB160"/>
  <c r="X160"/>
  <c r="T160"/>
  <c r="AF159"/>
  <c r="AB159"/>
  <c r="X159"/>
  <c r="T159"/>
  <c r="AF158"/>
  <c r="AB158"/>
  <c r="X158"/>
  <c r="T158"/>
  <c r="AF157"/>
  <c r="AB157"/>
  <c r="X157"/>
  <c r="T157"/>
  <c r="AF156"/>
  <c r="AB156"/>
  <c r="X156"/>
  <c r="T156"/>
  <c r="AF155"/>
  <c r="AB155"/>
  <c r="X155"/>
  <c r="T155"/>
  <c r="AF154"/>
  <c r="AB154"/>
  <c r="X154"/>
  <c r="T154"/>
  <c r="AF153"/>
  <c r="AB153"/>
  <c r="AB163" s="1"/>
  <c r="R20" i="28" s="1"/>
  <c r="X153" i="27"/>
  <c r="T153"/>
  <c r="AE151"/>
  <c r="U19" i="28" s="1"/>
  <c r="AD151" i="27"/>
  <c r="T19" i="28" s="1"/>
  <c r="AC151" i="27"/>
  <c r="S19" i="28" s="1"/>
  <c r="AA151" i="27"/>
  <c r="Q19" i="28" s="1"/>
  <c r="Z151" i="27"/>
  <c r="P19" i="28" s="1"/>
  <c r="Y151" i="27"/>
  <c r="O19" i="28" s="1"/>
  <c r="W151" i="27"/>
  <c r="M19" i="28" s="1"/>
  <c r="V151" i="27"/>
  <c r="L19" i="28" s="1"/>
  <c r="U151" i="27"/>
  <c r="K19" i="28" s="1"/>
  <c r="S151" i="27"/>
  <c r="I19" i="28" s="1"/>
  <c r="R151" i="27"/>
  <c r="H19" i="28" s="1"/>
  <c r="Q151" i="27"/>
  <c r="G19" i="28" s="1"/>
  <c r="N151" i="27"/>
  <c r="F19" i="28" s="1"/>
  <c r="M151" i="27"/>
  <c r="E19" i="28" s="1"/>
  <c r="L151" i="27"/>
  <c r="D19" i="28" s="1"/>
  <c r="J151" i="27"/>
  <c r="C19" i="28" s="1"/>
  <c r="I151" i="27"/>
  <c r="B19" i="28" s="1"/>
  <c r="AF150" i="27"/>
  <c r="AB150"/>
  <c r="X150"/>
  <c r="T150"/>
  <c r="AF149"/>
  <c r="AB149"/>
  <c r="X149"/>
  <c r="T149"/>
  <c r="AF148"/>
  <c r="AB148"/>
  <c r="X148"/>
  <c r="T148"/>
  <c r="AF147"/>
  <c r="AB147"/>
  <c r="X147"/>
  <c r="T147"/>
  <c r="AF146"/>
  <c r="AB146"/>
  <c r="X146"/>
  <c r="T146"/>
  <c r="AF145"/>
  <c r="AB145"/>
  <c r="X145"/>
  <c r="T145"/>
  <c r="AF144"/>
  <c r="AB144"/>
  <c r="X144"/>
  <c r="T144"/>
  <c r="AF143"/>
  <c r="AB143"/>
  <c r="X143"/>
  <c r="T143"/>
  <c r="AF142"/>
  <c r="AB142"/>
  <c r="X142"/>
  <c r="T142"/>
  <c r="AF141"/>
  <c r="AB141"/>
  <c r="X141"/>
  <c r="T141"/>
  <c r="AE139"/>
  <c r="U18" i="28" s="1"/>
  <c r="AD139" i="27"/>
  <c r="T18" i="28" s="1"/>
  <c r="AC139" i="27"/>
  <c r="S18" i="28" s="1"/>
  <c r="AA139" i="27"/>
  <c r="Q18" i="28" s="1"/>
  <c r="Z139" i="27"/>
  <c r="P18" i="28" s="1"/>
  <c r="Y139" i="27"/>
  <c r="O18" i="28" s="1"/>
  <c r="W139" i="27"/>
  <c r="M18" i="28" s="1"/>
  <c r="V139" i="27"/>
  <c r="L18" i="28" s="1"/>
  <c r="U139" i="27"/>
  <c r="K18" i="28" s="1"/>
  <c r="S139" i="27"/>
  <c r="I18" i="28" s="1"/>
  <c r="R139" i="27"/>
  <c r="H18" i="28" s="1"/>
  <c r="Q139" i="27"/>
  <c r="G18" i="28" s="1"/>
  <c r="N139" i="27"/>
  <c r="F18" i="28" s="1"/>
  <c r="M139" i="27"/>
  <c r="E18" i="28" s="1"/>
  <c r="L139" i="27"/>
  <c r="D18" i="28" s="1"/>
  <c r="J139" i="27"/>
  <c r="C18" i="28" s="1"/>
  <c r="I139" i="27"/>
  <c r="B18" i="28" s="1"/>
  <c r="AF138" i="27"/>
  <c r="AB138"/>
  <c r="X138"/>
  <c r="T138"/>
  <c r="AF137"/>
  <c r="AB137"/>
  <c r="X137"/>
  <c r="T137"/>
  <c r="AF136"/>
  <c r="AB136"/>
  <c r="X136"/>
  <c r="T136"/>
  <c r="AF135"/>
  <c r="AB135"/>
  <c r="X135"/>
  <c r="T135"/>
  <c r="AF134"/>
  <c r="AB134"/>
  <c r="X134"/>
  <c r="T134"/>
  <c r="AF133"/>
  <c r="AB133"/>
  <c r="X133"/>
  <c r="T133"/>
  <c r="AF132"/>
  <c r="AB132"/>
  <c r="X132"/>
  <c r="T132"/>
  <c r="AF131"/>
  <c r="AB131"/>
  <c r="X131"/>
  <c r="T131"/>
  <c r="AF130"/>
  <c r="AB130"/>
  <c r="X130"/>
  <c r="T130"/>
  <c r="AF129"/>
  <c r="AB129"/>
  <c r="X129"/>
  <c r="T129"/>
  <c r="AE127"/>
  <c r="U17" i="28" s="1"/>
  <c r="AD127" i="27"/>
  <c r="T17" i="28" s="1"/>
  <c r="AC127" i="27"/>
  <c r="S17" i="28" s="1"/>
  <c r="AA127" i="27"/>
  <c r="Q17" i="28" s="1"/>
  <c r="Z127" i="27"/>
  <c r="P17" i="28" s="1"/>
  <c r="Y127" i="27"/>
  <c r="O17" i="28" s="1"/>
  <c r="W127" i="27"/>
  <c r="M17" i="28" s="1"/>
  <c r="V127" i="27"/>
  <c r="L17" i="28" s="1"/>
  <c r="U127" i="27"/>
  <c r="K17" i="28" s="1"/>
  <c r="S127" i="27"/>
  <c r="I17" i="28" s="1"/>
  <c r="R127" i="27"/>
  <c r="H17" i="28" s="1"/>
  <c r="Q127" i="27"/>
  <c r="G17" i="28" s="1"/>
  <c r="N127" i="27"/>
  <c r="F17" i="28" s="1"/>
  <c r="M127" i="27"/>
  <c r="E17" i="28" s="1"/>
  <c r="L127" i="27"/>
  <c r="D17" i="28" s="1"/>
  <c r="J127" i="27"/>
  <c r="C17" i="28" s="1"/>
  <c r="I127" i="27"/>
  <c r="B17" i="28" s="1"/>
  <c r="AF126" i="27"/>
  <c r="AB126"/>
  <c r="X126"/>
  <c r="T126"/>
  <c r="AF125"/>
  <c r="AB125"/>
  <c r="X125"/>
  <c r="T125"/>
  <c r="AF124"/>
  <c r="AB124"/>
  <c r="X124"/>
  <c r="T124"/>
  <c r="AF123"/>
  <c r="AB123"/>
  <c r="X123"/>
  <c r="T123"/>
  <c r="AF122"/>
  <c r="AB122"/>
  <c r="X122"/>
  <c r="T122"/>
  <c r="AF121"/>
  <c r="AB121"/>
  <c r="X121"/>
  <c r="T121"/>
  <c r="AF120"/>
  <c r="AB120"/>
  <c r="X120"/>
  <c r="T120"/>
  <c r="AF119"/>
  <c r="AB119"/>
  <c r="X119"/>
  <c r="T119"/>
  <c r="AF118"/>
  <c r="AB118"/>
  <c r="X118"/>
  <c r="T118"/>
  <c r="AF117"/>
  <c r="AB117"/>
  <c r="AB127" s="1"/>
  <c r="R17" i="28" s="1"/>
  <c r="X117" i="27"/>
  <c r="X127" s="1"/>
  <c r="N17" i="28" s="1"/>
  <c r="T117" i="27"/>
  <c r="AE115"/>
  <c r="U16" i="28" s="1"/>
  <c r="AD115" i="27"/>
  <c r="T16" i="28" s="1"/>
  <c r="AC115" i="27"/>
  <c r="S16" i="28" s="1"/>
  <c r="AA115" i="27"/>
  <c r="Q16" i="28" s="1"/>
  <c r="Z115" i="27"/>
  <c r="P16" i="28" s="1"/>
  <c r="Y115" i="27"/>
  <c r="O16" i="28" s="1"/>
  <c r="W115" i="27"/>
  <c r="M16" i="28" s="1"/>
  <c r="V115" i="27"/>
  <c r="L16" i="28" s="1"/>
  <c r="U115" i="27"/>
  <c r="K16" i="28" s="1"/>
  <c r="S115" i="27"/>
  <c r="I16" i="28" s="1"/>
  <c r="R115" i="27"/>
  <c r="H16" i="28" s="1"/>
  <c r="Q115" i="27"/>
  <c r="G16" i="28" s="1"/>
  <c r="N115" i="27"/>
  <c r="F16" i="28" s="1"/>
  <c r="M115" i="27"/>
  <c r="L115"/>
  <c r="D16" i="28" s="1"/>
  <c r="J115" i="27"/>
  <c r="C16" i="28" s="1"/>
  <c r="I115" i="27"/>
  <c r="B16" i="28" s="1"/>
  <c r="AF114" i="27"/>
  <c r="AB114"/>
  <c r="X114"/>
  <c r="T114"/>
  <c r="AF113"/>
  <c r="AB113"/>
  <c r="X113"/>
  <c r="T113"/>
  <c r="AF112"/>
  <c r="AB112"/>
  <c r="X112"/>
  <c r="T112"/>
  <c r="AF111"/>
  <c r="AB111"/>
  <c r="X111"/>
  <c r="T111"/>
  <c r="AF110"/>
  <c r="AB110"/>
  <c r="X110"/>
  <c r="T110"/>
  <c r="AF109"/>
  <c r="AB109"/>
  <c r="X109"/>
  <c r="T109"/>
  <c r="AF108"/>
  <c r="AB108"/>
  <c r="X108"/>
  <c r="T108"/>
  <c r="AF107"/>
  <c r="AB107"/>
  <c r="X107"/>
  <c r="T107"/>
  <c r="AF106"/>
  <c r="AB106"/>
  <c r="X106"/>
  <c r="T106"/>
  <c r="AF105"/>
  <c r="AB105"/>
  <c r="X105"/>
  <c r="T105"/>
  <c r="T115" s="1"/>
  <c r="J16" i="28" s="1"/>
  <c r="AE103" i="27"/>
  <c r="U15" i="28" s="1"/>
  <c r="AD103" i="27"/>
  <c r="T15" i="28" s="1"/>
  <c r="AC103" i="27"/>
  <c r="S15" i="28" s="1"/>
  <c r="AA103" i="27"/>
  <c r="Q15" i="28" s="1"/>
  <c r="Z103" i="27"/>
  <c r="P15" i="28" s="1"/>
  <c r="Y103" i="27"/>
  <c r="O15" i="28" s="1"/>
  <c r="W103" i="27"/>
  <c r="M15" i="28" s="1"/>
  <c r="V103" i="27"/>
  <c r="L15" i="28" s="1"/>
  <c r="U103" i="27"/>
  <c r="K15" i="28" s="1"/>
  <c r="S103" i="27"/>
  <c r="I15" i="28" s="1"/>
  <c r="R103" i="27"/>
  <c r="H15" i="28" s="1"/>
  <c r="Q103" i="27"/>
  <c r="G15" i="28" s="1"/>
  <c r="N103" i="27"/>
  <c r="F15" i="28" s="1"/>
  <c r="M103" i="27"/>
  <c r="E15" i="28" s="1"/>
  <c r="L103" i="27"/>
  <c r="D15" i="28" s="1"/>
  <c r="J103" i="27"/>
  <c r="C15" i="28" s="1"/>
  <c r="I103" i="27"/>
  <c r="B15" i="28" s="1"/>
  <c r="AF102" i="27"/>
  <c r="AB102"/>
  <c r="X102"/>
  <c r="T102"/>
  <c r="AF101"/>
  <c r="AB101"/>
  <c r="X101"/>
  <c r="T101"/>
  <c r="AF100"/>
  <c r="AB100"/>
  <c r="X100"/>
  <c r="T100"/>
  <c r="AF99"/>
  <c r="AB99"/>
  <c r="X99"/>
  <c r="T99"/>
  <c r="AF98"/>
  <c r="AB98"/>
  <c r="X98"/>
  <c r="T98"/>
  <c r="AF97"/>
  <c r="AB97"/>
  <c r="X97"/>
  <c r="T97"/>
  <c r="AF96"/>
  <c r="AB96"/>
  <c r="X96"/>
  <c r="T96"/>
  <c r="AF95"/>
  <c r="AB95"/>
  <c r="X95"/>
  <c r="T95"/>
  <c r="AF94"/>
  <c r="AB94"/>
  <c r="X94"/>
  <c r="T94"/>
  <c r="AF93"/>
  <c r="AB93"/>
  <c r="AB103" s="1"/>
  <c r="R15" i="28" s="1"/>
  <c r="X93" i="27"/>
  <c r="X103" s="1"/>
  <c r="N15" i="28" s="1"/>
  <c r="T93" i="27"/>
  <c r="AE91"/>
  <c r="U14" i="28" s="1"/>
  <c r="AD91" i="27"/>
  <c r="T14" i="28" s="1"/>
  <c r="AC91" i="27"/>
  <c r="S14" i="28" s="1"/>
  <c r="AA91" i="27"/>
  <c r="Q14" i="28" s="1"/>
  <c r="Z91" i="27"/>
  <c r="P14" i="28" s="1"/>
  <c r="Y91" i="27"/>
  <c r="O14" i="28" s="1"/>
  <c r="W91" i="27"/>
  <c r="M14" i="28" s="1"/>
  <c r="V91" i="27"/>
  <c r="L14" i="28" s="1"/>
  <c r="U91" i="27"/>
  <c r="K14" i="28" s="1"/>
  <c r="S91" i="27"/>
  <c r="I14" i="28" s="1"/>
  <c r="R91" i="27"/>
  <c r="H14" i="28" s="1"/>
  <c r="Q91" i="27"/>
  <c r="G14" i="28" s="1"/>
  <c r="N91" i="27"/>
  <c r="F14" i="28" s="1"/>
  <c r="M91" i="27"/>
  <c r="E14" i="28" s="1"/>
  <c r="L91" i="27"/>
  <c r="D14" i="28" s="1"/>
  <c r="J91" i="27"/>
  <c r="C14" i="28" s="1"/>
  <c r="I91" i="27"/>
  <c r="B14" i="28" s="1"/>
  <c r="AF90" i="27"/>
  <c r="AB90"/>
  <c r="X90"/>
  <c r="T90"/>
  <c r="AF89"/>
  <c r="AB89"/>
  <c r="X89"/>
  <c r="T89"/>
  <c r="AF88"/>
  <c r="AB88"/>
  <c r="X88"/>
  <c r="T88"/>
  <c r="AF87"/>
  <c r="AB87"/>
  <c r="X87"/>
  <c r="T87"/>
  <c r="AF86"/>
  <c r="AB86"/>
  <c r="X86"/>
  <c r="T86"/>
  <c r="AF85"/>
  <c r="AB85"/>
  <c r="X85"/>
  <c r="T85"/>
  <c r="AF84"/>
  <c r="AB84"/>
  <c r="X84"/>
  <c r="T84"/>
  <c r="AF83"/>
  <c r="AB83"/>
  <c r="X83"/>
  <c r="T83"/>
  <c r="AF82"/>
  <c r="AB82"/>
  <c r="X82"/>
  <c r="T82"/>
  <c r="AF81"/>
  <c r="AF91" s="1"/>
  <c r="V14" i="28" s="1"/>
  <c r="AB81" i="27"/>
  <c r="X81"/>
  <c r="T81"/>
  <c r="AE79"/>
  <c r="U13" i="28" s="1"/>
  <c r="AD79" i="27"/>
  <c r="T13" i="28" s="1"/>
  <c r="AC79" i="27"/>
  <c r="S13" i="28" s="1"/>
  <c r="AA79" i="27"/>
  <c r="Q13" i="28" s="1"/>
  <c r="Z79" i="27"/>
  <c r="P13" i="28" s="1"/>
  <c r="Y79" i="27"/>
  <c r="O13" i="28" s="1"/>
  <c r="W79" i="27"/>
  <c r="M13" i="28" s="1"/>
  <c r="V79" i="27"/>
  <c r="L13" i="28" s="1"/>
  <c r="U79" i="27"/>
  <c r="K13" i="28" s="1"/>
  <c r="S79" i="27"/>
  <c r="I13" i="28" s="1"/>
  <c r="R79" i="27"/>
  <c r="H13" i="28" s="1"/>
  <c r="Q79" i="27"/>
  <c r="G13" i="28" s="1"/>
  <c r="N79" i="27"/>
  <c r="F13" i="28" s="1"/>
  <c r="M79" i="27"/>
  <c r="E13" i="28" s="1"/>
  <c r="L79" i="27"/>
  <c r="D13" i="28" s="1"/>
  <c r="J79" i="27"/>
  <c r="C13" i="28" s="1"/>
  <c r="I79" i="27"/>
  <c r="B13" i="28" s="1"/>
  <c r="AF78" i="27"/>
  <c r="AB78"/>
  <c r="X78"/>
  <c r="T78"/>
  <c r="AF77"/>
  <c r="AB77"/>
  <c r="X77"/>
  <c r="T77"/>
  <c r="AF76"/>
  <c r="AB76"/>
  <c r="X76"/>
  <c r="T76"/>
  <c r="AF75"/>
  <c r="AB75"/>
  <c r="X75"/>
  <c r="T75"/>
  <c r="AF74"/>
  <c r="AB74"/>
  <c r="X74"/>
  <c r="T74"/>
  <c r="AF73"/>
  <c r="AB73"/>
  <c r="X73"/>
  <c r="T73"/>
  <c r="AF72"/>
  <c r="AB72"/>
  <c r="X72"/>
  <c r="T72"/>
  <c r="AF71"/>
  <c r="AB71"/>
  <c r="X71"/>
  <c r="T71"/>
  <c r="AF70"/>
  <c r="AB70"/>
  <c r="X70"/>
  <c r="T70"/>
  <c r="AF69"/>
  <c r="AB69"/>
  <c r="X69"/>
  <c r="T69"/>
  <c r="AE67"/>
  <c r="U12" i="28" s="1"/>
  <c r="AD67" i="27"/>
  <c r="T12" i="28" s="1"/>
  <c r="AC67" i="27"/>
  <c r="S12" i="28" s="1"/>
  <c r="AA67" i="27"/>
  <c r="Q12" i="28" s="1"/>
  <c r="Z67" i="27"/>
  <c r="P12" i="28" s="1"/>
  <c r="Y67" i="27"/>
  <c r="O12" i="28" s="1"/>
  <c r="W67" i="27"/>
  <c r="M12" i="28" s="1"/>
  <c r="V67" i="27"/>
  <c r="L12" i="28" s="1"/>
  <c r="U67" i="27"/>
  <c r="K12" i="28" s="1"/>
  <c r="S67" i="27"/>
  <c r="I12" i="28" s="1"/>
  <c r="R67" i="27"/>
  <c r="H12" i="28" s="1"/>
  <c r="Q67" i="27"/>
  <c r="G12" i="28" s="1"/>
  <c r="N67" i="27"/>
  <c r="F12" i="28" s="1"/>
  <c r="M67" i="27"/>
  <c r="E12" i="28" s="1"/>
  <c r="L67" i="27"/>
  <c r="D12" i="28" s="1"/>
  <c r="J67" i="27"/>
  <c r="C12" i="28" s="1"/>
  <c r="I67" i="27"/>
  <c r="B12" i="28" s="1"/>
  <c r="AF66" i="27"/>
  <c r="AB66"/>
  <c r="X66"/>
  <c r="T66"/>
  <c r="AF65"/>
  <c r="AB65"/>
  <c r="X65"/>
  <c r="T65"/>
  <c r="AF64"/>
  <c r="AB64"/>
  <c r="X64"/>
  <c r="T64"/>
  <c r="AF63"/>
  <c r="AB63"/>
  <c r="X63"/>
  <c r="T63"/>
  <c r="AF62"/>
  <c r="AB62"/>
  <c r="X62"/>
  <c r="T62"/>
  <c r="AF61"/>
  <c r="AB61"/>
  <c r="X61"/>
  <c r="T61"/>
  <c r="AF60"/>
  <c r="AB60"/>
  <c r="X60"/>
  <c r="T60"/>
  <c r="AF59"/>
  <c r="AB59"/>
  <c r="X59"/>
  <c r="T59"/>
  <c r="AF58"/>
  <c r="AB58"/>
  <c r="X58"/>
  <c r="T58"/>
  <c r="AF57"/>
  <c r="AB57"/>
  <c r="AB67" s="1"/>
  <c r="R12" i="28" s="1"/>
  <c r="X57" i="27"/>
  <c r="T57"/>
  <c r="AE55"/>
  <c r="U11" i="28" s="1"/>
  <c r="AD55" i="27"/>
  <c r="T11" i="28" s="1"/>
  <c r="AC55" i="27"/>
  <c r="S11" i="28" s="1"/>
  <c r="AA55" i="27"/>
  <c r="Q11" i="28" s="1"/>
  <c r="Z55" i="27"/>
  <c r="P11" i="28" s="1"/>
  <c r="Y55" i="27"/>
  <c r="O11" i="28" s="1"/>
  <c r="W55" i="27"/>
  <c r="M11" i="28" s="1"/>
  <c r="V55" i="27"/>
  <c r="L11" i="28" s="1"/>
  <c r="U55" i="27"/>
  <c r="K11" i="28" s="1"/>
  <c r="S55" i="27"/>
  <c r="I11" i="28" s="1"/>
  <c r="R55" i="27"/>
  <c r="H11" i="28" s="1"/>
  <c r="Q55" i="27"/>
  <c r="G11" i="28" s="1"/>
  <c r="N55" i="27"/>
  <c r="F11" i="28" s="1"/>
  <c r="M55" i="27"/>
  <c r="E11" i="28" s="1"/>
  <c r="L55" i="27"/>
  <c r="D11" i="28" s="1"/>
  <c r="J55" i="27"/>
  <c r="C11" i="28" s="1"/>
  <c r="I55" i="27"/>
  <c r="B11" i="28" s="1"/>
  <c r="AF54" i="27"/>
  <c r="AB54"/>
  <c r="X54"/>
  <c r="T54"/>
  <c r="AF53"/>
  <c r="AB53"/>
  <c r="X53"/>
  <c r="T53"/>
  <c r="AF52"/>
  <c r="AB52"/>
  <c r="X52"/>
  <c r="T52"/>
  <c r="AF51"/>
  <c r="AB51"/>
  <c r="X51"/>
  <c r="T51"/>
  <c r="AF50"/>
  <c r="AB50"/>
  <c r="X50"/>
  <c r="T50"/>
  <c r="AF49"/>
  <c r="AB49"/>
  <c r="X49"/>
  <c r="T49"/>
  <c r="AF48"/>
  <c r="AB48"/>
  <c r="X48"/>
  <c r="T48"/>
  <c r="AF47"/>
  <c r="AB47"/>
  <c r="X47"/>
  <c r="T47"/>
  <c r="AF46"/>
  <c r="AB46"/>
  <c r="X46"/>
  <c r="T46"/>
  <c r="AF45"/>
  <c r="AB45"/>
  <c r="X45"/>
  <c r="T45"/>
  <c r="AE43"/>
  <c r="U10" i="28" s="1"/>
  <c r="AD43" i="27"/>
  <c r="T10" i="28" s="1"/>
  <c r="AC43" i="27"/>
  <c r="S10" i="28" s="1"/>
  <c r="AA43" i="27"/>
  <c r="Q10" i="28" s="1"/>
  <c r="Z43" i="27"/>
  <c r="P10" i="28" s="1"/>
  <c r="Y43" i="27"/>
  <c r="O10" i="28" s="1"/>
  <c r="W43" i="27"/>
  <c r="M10" i="28" s="1"/>
  <c r="V43" i="27"/>
  <c r="L10" i="28" s="1"/>
  <c r="U43" i="27"/>
  <c r="K10" i="28" s="1"/>
  <c r="S43" i="27"/>
  <c r="I10" i="28" s="1"/>
  <c r="R43" i="27"/>
  <c r="H10" i="28" s="1"/>
  <c r="Q43" i="27"/>
  <c r="G10" i="28" s="1"/>
  <c r="N43" i="27"/>
  <c r="F10" i="28" s="1"/>
  <c r="M43" i="27"/>
  <c r="E10" i="28" s="1"/>
  <c r="L43" i="27"/>
  <c r="D10" i="28" s="1"/>
  <c r="J43" i="27"/>
  <c r="C10" i="28" s="1"/>
  <c r="I43" i="27"/>
  <c r="B10" i="28" s="1"/>
  <c r="AF42" i="27"/>
  <c r="AB42"/>
  <c r="X42"/>
  <c r="T42"/>
  <c r="AF41"/>
  <c r="AB41"/>
  <c r="X41"/>
  <c r="T41"/>
  <c r="AF40"/>
  <c r="AB40"/>
  <c r="X40"/>
  <c r="T40"/>
  <c r="AF39"/>
  <c r="AB39"/>
  <c r="X39"/>
  <c r="T39"/>
  <c r="AF38"/>
  <c r="AB38"/>
  <c r="X38"/>
  <c r="T38"/>
  <c r="AF37"/>
  <c r="AB37"/>
  <c r="X37"/>
  <c r="T37"/>
  <c r="AF36"/>
  <c r="AB36"/>
  <c r="X36"/>
  <c r="T36"/>
  <c r="AF35"/>
  <c r="AB35"/>
  <c r="X35"/>
  <c r="T35"/>
  <c r="AF34"/>
  <c r="AB34"/>
  <c r="X34"/>
  <c r="T34"/>
  <c r="AF33"/>
  <c r="AB33"/>
  <c r="X33"/>
  <c r="T33"/>
  <c r="AE31"/>
  <c r="U9" i="28" s="1"/>
  <c r="AD31" i="27"/>
  <c r="T9" i="28" s="1"/>
  <c r="AC31" i="27"/>
  <c r="S9" i="28" s="1"/>
  <c r="AA31" i="27"/>
  <c r="Z31"/>
  <c r="P9" i="28" s="1"/>
  <c r="Y31" i="27"/>
  <c r="O9" i="28" s="1"/>
  <c r="W31" i="27"/>
  <c r="M9" i="28" s="1"/>
  <c r="V31" i="27"/>
  <c r="L9" i="28" s="1"/>
  <c r="U31" i="27"/>
  <c r="K9" i="28" s="1"/>
  <c r="S31" i="27"/>
  <c r="R31"/>
  <c r="H9" i="28" s="1"/>
  <c r="Q31" i="27"/>
  <c r="G9" i="28" s="1"/>
  <c r="N31" i="27"/>
  <c r="F9" i="28" s="1"/>
  <c r="M31" i="27"/>
  <c r="E9" i="28" s="1"/>
  <c r="L31" i="27"/>
  <c r="D9" i="28" s="1"/>
  <c r="J31" i="27"/>
  <c r="C9" i="28" s="1"/>
  <c r="I31" i="27"/>
  <c r="B9" i="28" s="1"/>
  <c r="AF30" i="27"/>
  <c r="AB30"/>
  <c r="X30"/>
  <c r="T30"/>
  <c r="AF29"/>
  <c r="AB29"/>
  <c r="X29"/>
  <c r="T29"/>
  <c r="AF28"/>
  <c r="AB28"/>
  <c r="X28"/>
  <c r="T28"/>
  <c r="AF27"/>
  <c r="AB27"/>
  <c r="X27"/>
  <c r="T27"/>
  <c r="AF26"/>
  <c r="AB26"/>
  <c r="X26"/>
  <c r="T26"/>
  <c r="AF25"/>
  <c r="AB25"/>
  <c r="X25"/>
  <c r="T25"/>
  <c r="AF24"/>
  <c r="AB24"/>
  <c r="X24"/>
  <c r="T24"/>
  <c r="AF23"/>
  <c r="AB23"/>
  <c r="X23"/>
  <c r="T23"/>
  <c r="AF22"/>
  <c r="AB22"/>
  <c r="X22"/>
  <c r="T22"/>
  <c r="AF21"/>
  <c r="AF31" s="1"/>
  <c r="V9" i="28" s="1"/>
  <c r="AB21" i="27"/>
  <c r="X21"/>
  <c r="X31" s="1"/>
  <c r="N9" i="28" s="1"/>
  <c r="T21" i="27"/>
  <c r="T31" s="1"/>
  <c r="J9" i="28" s="1"/>
  <c r="AE19" i="27"/>
  <c r="U8" i="28" s="1"/>
  <c r="AD19" i="27"/>
  <c r="T8" i="28" s="1"/>
  <c r="AC19" i="27"/>
  <c r="AA19"/>
  <c r="Q8" i="28" s="1"/>
  <c r="Z19" i="27"/>
  <c r="P8" i="28" s="1"/>
  <c r="Y19" i="27"/>
  <c r="W19"/>
  <c r="M8" i="28" s="1"/>
  <c r="V19" i="27"/>
  <c r="L8" i="28" s="1"/>
  <c r="U19" i="27"/>
  <c r="S19"/>
  <c r="I8" i="28" s="1"/>
  <c r="R19" i="27"/>
  <c r="H8" i="28" s="1"/>
  <c r="Q19" i="27"/>
  <c r="N19"/>
  <c r="M19"/>
  <c r="E8" i="28" s="1"/>
  <c r="L19" i="27"/>
  <c r="D8" i="28" s="1"/>
  <c r="J19" i="27"/>
  <c r="I19"/>
  <c r="AF18"/>
  <c r="AB18"/>
  <c r="X18"/>
  <c r="T18"/>
  <c r="AF17"/>
  <c r="AB17"/>
  <c r="X17"/>
  <c r="T17"/>
  <c r="AF16"/>
  <c r="AB16"/>
  <c r="X16"/>
  <c r="T16"/>
  <c r="AF15"/>
  <c r="AB15"/>
  <c r="X15"/>
  <c r="T15"/>
  <c r="AF14"/>
  <c r="AB14"/>
  <c r="X14"/>
  <c r="T14"/>
  <c r="AF13"/>
  <c r="AB13"/>
  <c r="X13"/>
  <c r="T13"/>
  <c r="AF12"/>
  <c r="AB12"/>
  <c r="X12"/>
  <c r="T12"/>
  <c r="AF11"/>
  <c r="AB11"/>
  <c r="X11"/>
  <c r="T11"/>
  <c r="AF10"/>
  <c r="AB10"/>
  <c r="X10"/>
  <c r="T10"/>
  <c r="AF9"/>
  <c r="AB9"/>
  <c r="X9"/>
  <c r="T9"/>
  <c r="A5" i="26"/>
  <c r="A24" s="1"/>
  <c r="A3"/>
  <c r="A1"/>
  <c r="A191" i="25"/>
  <c r="AE190"/>
  <c r="U23" i="26" s="1"/>
  <c r="AD190" i="25"/>
  <c r="T23" i="26" s="1"/>
  <c r="AC190" i="25"/>
  <c r="S23" i="26" s="1"/>
  <c r="AA190" i="25"/>
  <c r="Q23" i="26" s="1"/>
  <c r="Z190" i="25"/>
  <c r="P23" i="26" s="1"/>
  <c r="Y190" i="25"/>
  <c r="O23" i="26" s="1"/>
  <c r="W190" i="25"/>
  <c r="M23" i="26" s="1"/>
  <c r="V190" i="25"/>
  <c r="L23" i="26" s="1"/>
  <c r="U190" i="25"/>
  <c r="K23" i="26" s="1"/>
  <c r="S190" i="25"/>
  <c r="I23" i="26" s="1"/>
  <c r="R190" i="25"/>
  <c r="H23" i="26" s="1"/>
  <c r="Q190" i="25"/>
  <c r="G23" i="26" s="1"/>
  <c r="N190" i="25"/>
  <c r="F23" i="26" s="1"/>
  <c r="M190" i="25"/>
  <c r="E23" i="26" s="1"/>
  <c r="L190" i="25"/>
  <c r="D23" i="26" s="1"/>
  <c r="J190" i="25"/>
  <c r="C23" i="26" s="1"/>
  <c r="I190" i="25"/>
  <c r="B23" i="26" s="1"/>
  <c r="AF189" i="25"/>
  <c r="AF190" s="1"/>
  <c r="V23" i="26" s="1"/>
  <c r="AB189" i="25"/>
  <c r="AB190" s="1"/>
  <c r="R23" i="26" s="1"/>
  <c r="X189" i="25"/>
  <c r="X190" s="1"/>
  <c r="N23" i="26" s="1"/>
  <c r="T189" i="25"/>
  <c r="T190" s="1"/>
  <c r="J23" i="26" s="1"/>
  <c r="AE187" i="25"/>
  <c r="U22" i="26" s="1"/>
  <c r="AD187" i="25"/>
  <c r="T22" i="26" s="1"/>
  <c r="AC187" i="25"/>
  <c r="S22" i="26" s="1"/>
  <c r="AA187" i="25"/>
  <c r="Q22" i="26" s="1"/>
  <c r="Z187" i="25"/>
  <c r="P22" i="26" s="1"/>
  <c r="Y187" i="25"/>
  <c r="O22" i="26" s="1"/>
  <c r="W187" i="25"/>
  <c r="M22" i="26" s="1"/>
  <c r="V187" i="25"/>
  <c r="L22" i="26" s="1"/>
  <c r="U187" i="25"/>
  <c r="K22" i="26" s="1"/>
  <c r="S187" i="25"/>
  <c r="I22" i="26" s="1"/>
  <c r="R187" i="25"/>
  <c r="H22" i="26" s="1"/>
  <c r="Q187" i="25"/>
  <c r="G22" i="26" s="1"/>
  <c r="N187" i="25"/>
  <c r="F22" i="26" s="1"/>
  <c r="M187" i="25"/>
  <c r="E22" i="26" s="1"/>
  <c r="L187" i="25"/>
  <c r="D22" i="26" s="1"/>
  <c r="J187" i="25"/>
  <c r="C22" i="26" s="1"/>
  <c r="I187" i="25"/>
  <c r="B22" i="26" s="1"/>
  <c r="AF186" i="25"/>
  <c r="AB186"/>
  <c r="X186"/>
  <c r="T186"/>
  <c r="AF185"/>
  <c r="AB185"/>
  <c r="X185"/>
  <c r="T185"/>
  <c r="AF184"/>
  <c r="AB184"/>
  <c r="X184"/>
  <c r="T184"/>
  <c r="AF183"/>
  <c r="AB183"/>
  <c r="X183"/>
  <c r="T183"/>
  <c r="AF182"/>
  <c r="AB182"/>
  <c r="X182"/>
  <c r="T182"/>
  <c r="AG182" s="1"/>
  <c r="AF181"/>
  <c r="AB181"/>
  <c r="X181"/>
  <c r="T181"/>
  <c r="AG181" s="1"/>
  <c r="AF180"/>
  <c r="AB180"/>
  <c r="X180"/>
  <c r="T180"/>
  <c r="AF179"/>
  <c r="AB179"/>
  <c r="X179"/>
  <c r="T179"/>
  <c r="AG179" s="1"/>
  <c r="AF178"/>
  <c r="AB178"/>
  <c r="X178"/>
  <c r="T178"/>
  <c r="AG178" s="1"/>
  <c r="AF177"/>
  <c r="AB177"/>
  <c r="X177"/>
  <c r="T177"/>
  <c r="AE175"/>
  <c r="U21" i="26" s="1"/>
  <c r="AD175" i="25"/>
  <c r="T21" i="26" s="1"/>
  <c r="AC175" i="25"/>
  <c r="S21" i="26" s="1"/>
  <c r="AA175" i="25"/>
  <c r="Q21" i="26" s="1"/>
  <c r="Z175" i="25"/>
  <c r="P21" i="26" s="1"/>
  <c r="Y175" i="25"/>
  <c r="O21" i="26" s="1"/>
  <c r="W175" i="25"/>
  <c r="M21" i="26" s="1"/>
  <c r="V175" i="25"/>
  <c r="L21" i="26" s="1"/>
  <c r="U175" i="25"/>
  <c r="K21" i="26" s="1"/>
  <c r="S175" i="25"/>
  <c r="I21" i="26" s="1"/>
  <c r="R175" i="25"/>
  <c r="H21" i="26" s="1"/>
  <c r="Q175" i="25"/>
  <c r="G21" i="26" s="1"/>
  <c r="N175" i="25"/>
  <c r="F21" i="26" s="1"/>
  <c r="M175" i="25"/>
  <c r="E21" i="26" s="1"/>
  <c r="L175" i="25"/>
  <c r="D21" i="26" s="1"/>
  <c r="J175" i="25"/>
  <c r="C21" i="26" s="1"/>
  <c r="I175" i="25"/>
  <c r="B21" i="26" s="1"/>
  <c r="AF174" i="25"/>
  <c r="AB174"/>
  <c r="X174"/>
  <c r="T174"/>
  <c r="AF173"/>
  <c r="AB173"/>
  <c r="X173"/>
  <c r="T173"/>
  <c r="AF172"/>
  <c r="AB172"/>
  <c r="X172"/>
  <c r="T172"/>
  <c r="AF171"/>
  <c r="AB171"/>
  <c r="X171"/>
  <c r="T171"/>
  <c r="AF170"/>
  <c r="AB170"/>
  <c r="X170"/>
  <c r="T170"/>
  <c r="AF169"/>
  <c r="AB169"/>
  <c r="X169"/>
  <c r="T169"/>
  <c r="AF168"/>
  <c r="AB168"/>
  <c r="X168"/>
  <c r="T168"/>
  <c r="AF167"/>
  <c r="AB167"/>
  <c r="X167"/>
  <c r="T167"/>
  <c r="AF166"/>
  <c r="AB166"/>
  <c r="X166"/>
  <c r="T166"/>
  <c r="AF165"/>
  <c r="AB165"/>
  <c r="X165"/>
  <c r="T165"/>
  <c r="AE163"/>
  <c r="U20" i="26" s="1"/>
  <c r="AD163" i="25"/>
  <c r="T20" i="26" s="1"/>
  <c r="AC163" i="25"/>
  <c r="S20" i="26" s="1"/>
  <c r="AA163" i="25"/>
  <c r="Q20" i="26" s="1"/>
  <c r="Z163" i="25"/>
  <c r="P20" i="26" s="1"/>
  <c r="Y163" i="25"/>
  <c r="O20" i="26" s="1"/>
  <c r="W163" i="25"/>
  <c r="M20" i="26" s="1"/>
  <c r="V163" i="25"/>
  <c r="L20" i="26" s="1"/>
  <c r="U163" i="25"/>
  <c r="K20" i="26" s="1"/>
  <c r="S163" i="25"/>
  <c r="I20" i="26" s="1"/>
  <c r="R163" i="25"/>
  <c r="H20" i="26" s="1"/>
  <c r="Q163" i="25"/>
  <c r="G20" i="26" s="1"/>
  <c r="N163" i="25"/>
  <c r="F20" i="26" s="1"/>
  <c r="M163" i="25"/>
  <c r="E20" i="26" s="1"/>
  <c r="L163" i="25"/>
  <c r="D20" i="26" s="1"/>
  <c r="J163" i="25"/>
  <c r="C20" i="26" s="1"/>
  <c r="I163" i="25"/>
  <c r="B20" i="26" s="1"/>
  <c r="AF162" i="25"/>
  <c r="AB162"/>
  <c r="X162"/>
  <c r="T162"/>
  <c r="AF161"/>
  <c r="AB161"/>
  <c r="X161"/>
  <c r="T161"/>
  <c r="AF160"/>
  <c r="AB160"/>
  <c r="X160"/>
  <c r="T160"/>
  <c r="AF159"/>
  <c r="AB159"/>
  <c r="X159"/>
  <c r="T159"/>
  <c r="AF158"/>
  <c r="AB158"/>
  <c r="X158"/>
  <c r="T158"/>
  <c r="AF157"/>
  <c r="AB157"/>
  <c r="X157"/>
  <c r="T157"/>
  <c r="AF156"/>
  <c r="AB156"/>
  <c r="X156"/>
  <c r="T156"/>
  <c r="AF155"/>
  <c r="AB155"/>
  <c r="X155"/>
  <c r="T155"/>
  <c r="AF154"/>
  <c r="AB154"/>
  <c r="X154"/>
  <c r="T154"/>
  <c r="AF153"/>
  <c r="AB153"/>
  <c r="AB163" s="1"/>
  <c r="R20" i="26" s="1"/>
  <c r="X153" i="25"/>
  <c r="T153"/>
  <c r="AE151"/>
  <c r="U19" i="26" s="1"/>
  <c r="AD151" i="25"/>
  <c r="T19" i="26" s="1"/>
  <c r="AC151" i="25"/>
  <c r="S19" i="26" s="1"/>
  <c r="AA151" i="25"/>
  <c r="Q19" i="26" s="1"/>
  <c r="Z151" i="25"/>
  <c r="P19" i="26" s="1"/>
  <c r="Y151" i="25"/>
  <c r="O19" i="26" s="1"/>
  <c r="W151" i="25"/>
  <c r="M19" i="26" s="1"/>
  <c r="V151" i="25"/>
  <c r="L19" i="26" s="1"/>
  <c r="U151" i="25"/>
  <c r="K19" i="26" s="1"/>
  <c r="S151" i="25"/>
  <c r="I19" i="26" s="1"/>
  <c r="R151" i="25"/>
  <c r="H19" i="26" s="1"/>
  <c r="Q151" i="25"/>
  <c r="G19" i="26" s="1"/>
  <c r="N151" i="25"/>
  <c r="F19" i="26" s="1"/>
  <c r="M151" i="25"/>
  <c r="E19" i="26" s="1"/>
  <c r="L151" i="25"/>
  <c r="D19" i="26" s="1"/>
  <c r="J151" i="25"/>
  <c r="C19" i="26" s="1"/>
  <c r="I151" i="25"/>
  <c r="B19" i="26" s="1"/>
  <c r="AF150" i="25"/>
  <c r="AB150"/>
  <c r="X150"/>
  <c r="T150"/>
  <c r="AF149"/>
  <c r="AB149"/>
  <c r="X149"/>
  <c r="T149"/>
  <c r="AF148"/>
  <c r="AB148"/>
  <c r="X148"/>
  <c r="T148"/>
  <c r="AF147"/>
  <c r="AB147"/>
  <c r="X147"/>
  <c r="T147"/>
  <c r="AF146"/>
  <c r="AB146"/>
  <c r="X146"/>
  <c r="T146"/>
  <c r="AF145"/>
  <c r="AB145"/>
  <c r="X145"/>
  <c r="T145"/>
  <c r="AF144"/>
  <c r="AB144"/>
  <c r="X144"/>
  <c r="T144"/>
  <c r="AF143"/>
  <c r="AB143"/>
  <c r="X143"/>
  <c r="T143"/>
  <c r="AF142"/>
  <c r="AB142"/>
  <c r="X142"/>
  <c r="T142"/>
  <c r="AF141"/>
  <c r="AB141"/>
  <c r="X141"/>
  <c r="T141"/>
  <c r="AE139"/>
  <c r="U18" i="26" s="1"/>
  <c r="AD139" i="25"/>
  <c r="T18" i="26" s="1"/>
  <c r="AC139" i="25"/>
  <c r="S18" i="26" s="1"/>
  <c r="AA139" i="25"/>
  <c r="Q18" i="26" s="1"/>
  <c r="Z139" i="25"/>
  <c r="P18" i="26" s="1"/>
  <c r="Y139" i="25"/>
  <c r="O18" i="26" s="1"/>
  <c r="W139" i="25"/>
  <c r="M18" i="26" s="1"/>
  <c r="V139" i="25"/>
  <c r="L18" i="26" s="1"/>
  <c r="U139" i="25"/>
  <c r="K18" i="26" s="1"/>
  <c r="S139" i="25"/>
  <c r="I18" i="26" s="1"/>
  <c r="R139" i="25"/>
  <c r="H18" i="26" s="1"/>
  <c r="Q139" i="25"/>
  <c r="G18" i="26" s="1"/>
  <c r="N139" i="25"/>
  <c r="F18" i="26" s="1"/>
  <c r="M139" i="25"/>
  <c r="E18" i="26" s="1"/>
  <c r="L139" i="25"/>
  <c r="D18" i="26" s="1"/>
  <c r="J139" i="25"/>
  <c r="C18" i="26" s="1"/>
  <c r="I139" i="25"/>
  <c r="B18" i="26" s="1"/>
  <c r="AF138" i="25"/>
  <c r="AB138"/>
  <c r="X138"/>
  <c r="T138"/>
  <c r="AF137"/>
  <c r="AB137"/>
  <c r="X137"/>
  <c r="T137"/>
  <c r="AG137" s="1"/>
  <c r="AF136"/>
  <c r="AB136"/>
  <c r="X136"/>
  <c r="T136"/>
  <c r="AF135"/>
  <c r="AB135"/>
  <c r="X135"/>
  <c r="T135"/>
  <c r="AG135" s="1"/>
  <c r="AF134"/>
  <c r="AB134"/>
  <c r="X134"/>
  <c r="T134"/>
  <c r="AG134" s="1"/>
  <c r="AF133"/>
  <c r="AB133"/>
  <c r="X133"/>
  <c r="T133"/>
  <c r="AG133" s="1"/>
  <c r="AF132"/>
  <c r="AB132"/>
  <c r="X132"/>
  <c r="T132"/>
  <c r="AG132" s="1"/>
  <c r="AH132" s="1"/>
  <c r="AF131"/>
  <c r="AB131"/>
  <c r="X131"/>
  <c r="T131"/>
  <c r="AF130"/>
  <c r="AB130"/>
  <c r="X130"/>
  <c r="T130"/>
  <c r="AG130" s="1"/>
  <c r="AF129"/>
  <c r="AB129"/>
  <c r="X129"/>
  <c r="T129"/>
  <c r="AG129" s="1"/>
  <c r="AE127"/>
  <c r="U17" i="26" s="1"/>
  <c r="AD127" i="25"/>
  <c r="T17" i="26" s="1"/>
  <c r="AC127" i="25"/>
  <c r="S17" i="26" s="1"/>
  <c r="AA127" i="25"/>
  <c r="Q17" i="26" s="1"/>
  <c r="Z127" i="25"/>
  <c r="P17" i="26" s="1"/>
  <c r="Y127" i="25"/>
  <c r="O17" i="26" s="1"/>
  <c r="W127" i="25"/>
  <c r="M17" i="26" s="1"/>
  <c r="V127" i="25"/>
  <c r="L17" i="26" s="1"/>
  <c r="U127" i="25"/>
  <c r="K17" i="26" s="1"/>
  <c r="S127" i="25"/>
  <c r="I17" i="26" s="1"/>
  <c r="R127" i="25"/>
  <c r="H17" i="26" s="1"/>
  <c r="Q127" i="25"/>
  <c r="G17" i="26" s="1"/>
  <c r="N127" i="25"/>
  <c r="F17" i="26" s="1"/>
  <c r="M127" i="25"/>
  <c r="E17" i="26" s="1"/>
  <c r="L127" i="25"/>
  <c r="D17" i="26" s="1"/>
  <c r="J127" i="25"/>
  <c r="C17" i="26" s="1"/>
  <c r="I127" i="25"/>
  <c r="B17" i="26" s="1"/>
  <c r="AF126" i="25"/>
  <c r="AB126"/>
  <c r="X126"/>
  <c r="T126"/>
  <c r="AF125"/>
  <c r="AB125"/>
  <c r="X125"/>
  <c r="T125"/>
  <c r="AF124"/>
  <c r="AB124"/>
  <c r="X124"/>
  <c r="T124"/>
  <c r="AF123"/>
  <c r="AB123"/>
  <c r="X123"/>
  <c r="AG123" s="1"/>
  <c r="T123"/>
  <c r="AF122"/>
  <c r="AB122"/>
  <c r="X122"/>
  <c r="T122"/>
  <c r="AF121"/>
  <c r="AB121"/>
  <c r="X121"/>
  <c r="T121"/>
  <c r="AF120"/>
  <c r="AB120"/>
  <c r="X120"/>
  <c r="T120"/>
  <c r="AF119"/>
  <c r="AB119"/>
  <c r="X119"/>
  <c r="T119"/>
  <c r="AF118"/>
  <c r="AB118"/>
  <c r="X118"/>
  <c r="T118"/>
  <c r="AF117"/>
  <c r="AB117"/>
  <c r="AB127" s="1"/>
  <c r="R17" i="26" s="1"/>
  <c r="X117" i="25"/>
  <c r="X127" s="1"/>
  <c r="N17" i="26" s="1"/>
  <c r="T117" i="25"/>
  <c r="AE115"/>
  <c r="U16" i="26" s="1"/>
  <c r="AD115" i="25"/>
  <c r="T16" i="26" s="1"/>
  <c r="AC115" i="25"/>
  <c r="S16" i="26" s="1"/>
  <c r="AA115" i="25"/>
  <c r="Q16" i="26" s="1"/>
  <c r="Z115" i="25"/>
  <c r="P16" i="26" s="1"/>
  <c r="Y115" i="25"/>
  <c r="O16" i="26" s="1"/>
  <c r="W115" i="25"/>
  <c r="M16" i="26" s="1"/>
  <c r="V115" i="25"/>
  <c r="L16" i="26" s="1"/>
  <c r="U115" i="25"/>
  <c r="K16" i="26" s="1"/>
  <c r="S115" i="25"/>
  <c r="I16" i="26" s="1"/>
  <c r="R115" i="25"/>
  <c r="H16" i="26" s="1"/>
  <c r="Q115" i="25"/>
  <c r="G16" i="26" s="1"/>
  <c r="N115" i="25"/>
  <c r="F16" i="26" s="1"/>
  <c r="M115" i="25"/>
  <c r="E16" i="26" s="1"/>
  <c r="L115" i="25"/>
  <c r="D16" i="26" s="1"/>
  <c r="J115" i="25"/>
  <c r="C16" i="26" s="1"/>
  <c r="I115" i="25"/>
  <c r="B16" i="26" s="1"/>
  <c r="AF114" i="25"/>
  <c r="AB114"/>
  <c r="X114"/>
  <c r="T114"/>
  <c r="AF113"/>
  <c r="AB113"/>
  <c r="X113"/>
  <c r="T113"/>
  <c r="AF112"/>
  <c r="AB112"/>
  <c r="X112"/>
  <c r="T112"/>
  <c r="AF111"/>
  <c r="AB111"/>
  <c r="X111"/>
  <c r="T111"/>
  <c r="AF110"/>
  <c r="AB110"/>
  <c r="X110"/>
  <c r="T110"/>
  <c r="AF109"/>
  <c r="AB109"/>
  <c r="X109"/>
  <c r="T109"/>
  <c r="AF108"/>
  <c r="AB108"/>
  <c r="X108"/>
  <c r="T108"/>
  <c r="AF107"/>
  <c r="AB107"/>
  <c r="X107"/>
  <c r="T107"/>
  <c r="AF106"/>
  <c r="AB106"/>
  <c r="X106"/>
  <c r="T106"/>
  <c r="AF105"/>
  <c r="AB105"/>
  <c r="X105"/>
  <c r="T105"/>
  <c r="AE103"/>
  <c r="U15" i="26" s="1"/>
  <c r="AD103" i="25"/>
  <c r="T15" i="26" s="1"/>
  <c r="AC103" i="25"/>
  <c r="S15" i="26" s="1"/>
  <c r="AA103" i="25"/>
  <c r="Q15" i="26" s="1"/>
  <c r="Z103" i="25"/>
  <c r="P15" i="26" s="1"/>
  <c r="Y103" i="25"/>
  <c r="O15" i="26" s="1"/>
  <c r="W103" i="25"/>
  <c r="M15" i="26" s="1"/>
  <c r="V103" i="25"/>
  <c r="L15" i="26" s="1"/>
  <c r="U103" i="25"/>
  <c r="K15" i="26" s="1"/>
  <c r="S103" i="25"/>
  <c r="I15" i="26" s="1"/>
  <c r="R103" i="25"/>
  <c r="H15" i="26" s="1"/>
  <c r="Q103" i="25"/>
  <c r="G15" i="26" s="1"/>
  <c r="N103" i="25"/>
  <c r="F15" i="26" s="1"/>
  <c r="M103" i="25"/>
  <c r="E15" i="26" s="1"/>
  <c r="L103" i="25"/>
  <c r="D15" i="26" s="1"/>
  <c r="J103" i="25"/>
  <c r="C15" i="26" s="1"/>
  <c r="I103" i="25"/>
  <c r="B15" i="26" s="1"/>
  <c r="AF102" i="25"/>
  <c r="AB102"/>
  <c r="X102"/>
  <c r="T102"/>
  <c r="AF101"/>
  <c r="AB101"/>
  <c r="X101"/>
  <c r="T101"/>
  <c r="AF100"/>
  <c r="AB100"/>
  <c r="X100"/>
  <c r="T100"/>
  <c r="AF99"/>
  <c r="AB99"/>
  <c r="X99"/>
  <c r="T99"/>
  <c r="AF98"/>
  <c r="AB98"/>
  <c r="X98"/>
  <c r="T98"/>
  <c r="AF97"/>
  <c r="AB97"/>
  <c r="X97"/>
  <c r="T97"/>
  <c r="AF96"/>
  <c r="AB96"/>
  <c r="X96"/>
  <c r="T96"/>
  <c r="AF95"/>
  <c r="AB95"/>
  <c r="X95"/>
  <c r="T95"/>
  <c r="AF94"/>
  <c r="AB94"/>
  <c r="X94"/>
  <c r="T94"/>
  <c r="AF93"/>
  <c r="AB93"/>
  <c r="AB103" s="1"/>
  <c r="R15" i="26" s="1"/>
  <c r="X93" i="25"/>
  <c r="T93"/>
  <c r="AE91"/>
  <c r="U14" i="26" s="1"/>
  <c r="AD91" i="25"/>
  <c r="T14" i="26" s="1"/>
  <c r="AC91" i="25"/>
  <c r="S14" i="26" s="1"/>
  <c r="AA91" i="25"/>
  <c r="Q14" i="26" s="1"/>
  <c r="Z91" i="25"/>
  <c r="P14" i="26" s="1"/>
  <c r="Y91" i="25"/>
  <c r="O14" i="26" s="1"/>
  <c r="W91" i="25"/>
  <c r="M14" i="26" s="1"/>
  <c r="V91" i="25"/>
  <c r="L14" i="26" s="1"/>
  <c r="U91" i="25"/>
  <c r="K14" i="26" s="1"/>
  <c r="S91" i="25"/>
  <c r="I14" i="26" s="1"/>
  <c r="R91" i="25"/>
  <c r="H14" i="26" s="1"/>
  <c r="Q91" i="25"/>
  <c r="G14" i="26" s="1"/>
  <c r="N91" i="25"/>
  <c r="F14" i="26" s="1"/>
  <c r="M91" i="25"/>
  <c r="E14" i="26" s="1"/>
  <c r="L91" i="25"/>
  <c r="D14" i="26" s="1"/>
  <c r="J91" i="25"/>
  <c r="C14" i="26" s="1"/>
  <c r="I91" i="25"/>
  <c r="B14" i="26" s="1"/>
  <c r="AF90" i="25"/>
  <c r="AB90"/>
  <c r="X90"/>
  <c r="T90"/>
  <c r="AF89"/>
  <c r="AB89"/>
  <c r="X89"/>
  <c r="T89"/>
  <c r="AF88"/>
  <c r="AB88"/>
  <c r="X88"/>
  <c r="T88"/>
  <c r="AF87"/>
  <c r="AB87"/>
  <c r="X87"/>
  <c r="T87"/>
  <c r="AF86"/>
  <c r="AB86"/>
  <c r="X86"/>
  <c r="T86"/>
  <c r="AG86" s="1"/>
  <c r="AF85"/>
  <c r="AB85"/>
  <c r="X85"/>
  <c r="T85"/>
  <c r="AG85" s="1"/>
  <c r="AF84"/>
  <c r="AB84"/>
  <c r="X84"/>
  <c r="T84"/>
  <c r="AF83"/>
  <c r="AB83"/>
  <c r="X83"/>
  <c r="T83"/>
  <c r="AF82"/>
  <c r="AB82"/>
  <c r="X82"/>
  <c r="T82"/>
  <c r="AF81"/>
  <c r="AB81"/>
  <c r="X81"/>
  <c r="T81"/>
  <c r="AE79"/>
  <c r="U13" i="26" s="1"/>
  <c r="AD79" i="25"/>
  <c r="T13" i="26" s="1"/>
  <c r="AC79" i="25"/>
  <c r="S13" i="26" s="1"/>
  <c r="AA79" i="25"/>
  <c r="Q13" i="26" s="1"/>
  <c r="Z79" i="25"/>
  <c r="P13" i="26" s="1"/>
  <c r="Y79" i="25"/>
  <c r="O13" i="26" s="1"/>
  <c r="W79" i="25"/>
  <c r="M13" i="26" s="1"/>
  <c r="V79" i="25"/>
  <c r="L13" i="26" s="1"/>
  <c r="U79" i="25"/>
  <c r="K13" i="26" s="1"/>
  <c r="S79" i="25"/>
  <c r="I13" i="26" s="1"/>
  <c r="R79" i="25"/>
  <c r="H13" i="26" s="1"/>
  <c r="Q79" i="25"/>
  <c r="G13" i="26" s="1"/>
  <c r="N79" i="25"/>
  <c r="F13" i="26" s="1"/>
  <c r="M79" i="25"/>
  <c r="E13" i="26" s="1"/>
  <c r="L79" i="25"/>
  <c r="D13" i="26" s="1"/>
  <c r="J79" i="25"/>
  <c r="C13" i="26" s="1"/>
  <c r="I79" i="25"/>
  <c r="B13" i="26" s="1"/>
  <c r="AF78" i="25"/>
  <c r="AB78"/>
  <c r="X78"/>
  <c r="T78"/>
  <c r="AF77"/>
  <c r="AB77"/>
  <c r="X77"/>
  <c r="T77"/>
  <c r="AF76"/>
  <c r="AB76"/>
  <c r="X76"/>
  <c r="T76"/>
  <c r="AF75"/>
  <c r="AB75"/>
  <c r="X75"/>
  <c r="T75"/>
  <c r="AF74"/>
  <c r="AB74"/>
  <c r="X74"/>
  <c r="T74"/>
  <c r="AF73"/>
  <c r="AB73"/>
  <c r="X73"/>
  <c r="T73"/>
  <c r="AF72"/>
  <c r="AB72"/>
  <c r="X72"/>
  <c r="T72"/>
  <c r="AF71"/>
  <c r="AB71"/>
  <c r="X71"/>
  <c r="AG71" s="1"/>
  <c r="T71"/>
  <c r="AF70"/>
  <c r="AB70"/>
  <c r="X70"/>
  <c r="T70"/>
  <c r="AF69"/>
  <c r="AB69"/>
  <c r="X69"/>
  <c r="T69"/>
  <c r="AE67"/>
  <c r="U12" i="26" s="1"/>
  <c r="AD67" i="25"/>
  <c r="T12" i="26" s="1"/>
  <c r="AC67" i="25"/>
  <c r="S12" i="26" s="1"/>
  <c r="AA67" i="25"/>
  <c r="Q12" i="26" s="1"/>
  <c r="Z67" i="25"/>
  <c r="P12" i="26" s="1"/>
  <c r="Y67" i="25"/>
  <c r="O12" i="26" s="1"/>
  <c r="W67" i="25"/>
  <c r="M12" i="26" s="1"/>
  <c r="V67" i="25"/>
  <c r="L12" i="26" s="1"/>
  <c r="U67" i="25"/>
  <c r="K12" i="26" s="1"/>
  <c r="S67" i="25"/>
  <c r="I12" i="26" s="1"/>
  <c r="R67" i="25"/>
  <c r="H12" i="26" s="1"/>
  <c r="Q67" i="25"/>
  <c r="G12" i="26" s="1"/>
  <c r="N67" i="25"/>
  <c r="F12" i="26" s="1"/>
  <c r="M67" i="25"/>
  <c r="E12" i="26" s="1"/>
  <c r="L67" i="25"/>
  <c r="D12" i="26" s="1"/>
  <c r="J67" i="25"/>
  <c r="C12" i="26" s="1"/>
  <c r="I67" i="25"/>
  <c r="B12" i="26" s="1"/>
  <c r="AF66" i="25"/>
  <c r="AB66"/>
  <c r="X66"/>
  <c r="T66"/>
  <c r="AF65"/>
  <c r="AB65"/>
  <c r="X65"/>
  <c r="T65"/>
  <c r="AF64"/>
  <c r="AB64"/>
  <c r="X64"/>
  <c r="T64"/>
  <c r="AF63"/>
  <c r="AB63"/>
  <c r="X63"/>
  <c r="T63"/>
  <c r="AF62"/>
  <c r="AB62"/>
  <c r="X62"/>
  <c r="T62"/>
  <c r="AF61"/>
  <c r="AB61"/>
  <c r="X61"/>
  <c r="T61"/>
  <c r="AF60"/>
  <c r="AB60"/>
  <c r="X60"/>
  <c r="T60"/>
  <c r="AF59"/>
  <c r="AB59"/>
  <c r="X59"/>
  <c r="T59"/>
  <c r="AF58"/>
  <c r="AB58"/>
  <c r="X58"/>
  <c r="T58"/>
  <c r="AF57"/>
  <c r="AB57"/>
  <c r="AB67" s="1"/>
  <c r="R12" i="26" s="1"/>
  <c r="X57" i="25"/>
  <c r="T57"/>
  <c r="AE55"/>
  <c r="U11" i="26" s="1"/>
  <c r="AD55" i="25"/>
  <c r="T11" i="26" s="1"/>
  <c r="AC55" i="25"/>
  <c r="S11" i="26" s="1"/>
  <c r="AA55" i="25"/>
  <c r="Q11" i="26" s="1"/>
  <c r="Z55" i="25"/>
  <c r="P11" i="26" s="1"/>
  <c r="Y55" i="25"/>
  <c r="O11" i="26" s="1"/>
  <c r="W55" i="25"/>
  <c r="M11" i="26" s="1"/>
  <c r="V55" i="25"/>
  <c r="L11" i="26" s="1"/>
  <c r="U55" i="25"/>
  <c r="K11" i="26" s="1"/>
  <c r="S55" i="25"/>
  <c r="I11" i="26" s="1"/>
  <c r="R55" i="25"/>
  <c r="H11" i="26" s="1"/>
  <c r="Q55" i="25"/>
  <c r="G11" i="26" s="1"/>
  <c r="N55" i="25"/>
  <c r="F11" i="26" s="1"/>
  <c r="M55" i="25"/>
  <c r="E11" i="26" s="1"/>
  <c r="L55" i="25"/>
  <c r="D11" i="26" s="1"/>
  <c r="J55" i="25"/>
  <c r="C11" i="26" s="1"/>
  <c r="I55" i="25"/>
  <c r="B11" i="26" s="1"/>
  <c r="AF54" i="25"/>
  <c r="AB54"/>
  <c r="X54"/>
  <c r="T54"/>
  <c r="AF53"/>
  <c r="AB53"/>
  <c r="X53"/>
  <c r="T53"/>
  <c r="AF52"/>
  <c r="AB52"/>
  <c r="X52"/>
  <c r="T52"/>
  <c r="AF51"/>
  <c r="AB51"/>
  <c r="X51"/>
  <c r="T51"/>
  <c r="AF50"/>
  <c r="AB50"/>
  <c r="X50"/>
  <c r="T50"/>
  <c r="AF49"/>
  <c r="AB49"/>
  <c r="X49"/>
  <c r="T49"/>
  <c r="AF48"/>
  <c r="AB48"/>
  <c r="X48"/>
  <c r="T48"/>
  <c r="AF47"/>
  <c r="AB47"/>
  <c r="X47"/>
  <c r="T47"/>
  <c r="AF46"/>
  <c r="AB46"/>
  <c r="X46"/>
  <c r="T46"/>
  <c r="AF45"/>
  <c r="AB45"/>
  <c r="AB55" s="1"/>
  <c r="R11" i="26" s="1"/>
  <c r="X45" i="25"/>
  <c r="T45"/>
  <c r="AE43"/>
  <c r="U10" i="26" s="1"/>
  <c r="AD43" i="25"/>
  <c r="T10" i="26" s="1"/>
  <c r="AC43" i="25"/>
  <c r="S10" i="26" s="1"/>
  <c r="AA43" i="25"/>
  <c r="Q10" i="26" s="1"/>
  <c r="Z43" i="25"/>
  <c r="P10" i="26" s="1"/>
  <c r="Y43" i="25"/>
  <c r="O10" i="26" s="1"/>
  <c r="W43" i="25"/>
  <c r="M10" i="26" s="1"/>
  <c r="V43" i="25"/>
  <c r="L10" i="26" s="1"/>
  <c r="U43" i="25"/>
  <c r="K10" i="26" s="1"/>
  <c r="S43" i="25"/>
  <c r="I10" i="26" s="1"/>
  <c r="R43" i="25"/>
  <c r="H10" i="26" s="1"/>
  <c r="Q43" i="25"/>
  <c r="G10" i="26" s="1"/>
  <c r="N43" i="25"/>
  <c r="F10" i="26" s="1"/>
  <c r="M43" i="25"/>
  <c r="E10" i="26" s="1"/>
  <c r="L43" i="25"/>
  <c r="D10" i="26" s="1"/>
  <c r="J43" i="25"/>
  <c r="C10" i="26" s="1"/>
  <c r="I43" i="25"/>
  <c r="B10" i="26" s="1"/>
  <c r="AF42" i="25"/>
  <c r="AB42"/>
  <c r="X42"/>
  <c r="T42"/>
  <c r="AF41"/>
  <c r="AB41"/>
  <c r="X41"/>
  <c r="T41"/>
  <c r="AF40"/>
  <c r="AB40"/>
  <c r="X40"/>
  <c r="T40"/>
  <c r="AF39"/>
  <c r="AB39"/>
  <c r="X39"/>
  <c r="T39"/>
  <c r="AF38"/>
  <c r="AB38"/>
  <c r="X38"/>
  <c r="T38"/>
  <c r="AF37"/>
  <c r="AB37"/>
  <c r="X37"/>
  <c r="T37"/>
  <c r="AF36"/>
  <c r="AB36"/>
  <c r="X36"/>
  <c r="T36"/>
  <c r="AF35"/>
  <c r="AB35"/>
  <c r="X35"/>
  <c r="T35"/>
  <c r="AF34"/>
  <c r="AB34"/>
  <c r="X34"/>
  <c r="T34"/>
  <c r="AF33"/>
  <c r="AB33"/>
  <c r="X33"/>
  <c r="X43" s="1"/>
  <c r="N10" i="26" s="1"/>
  <c r="T33" i="25"/>
  <c r="AE31"/>
  <c r="U9" i="26" s="1"/>
  <c r="AD31" i="25"/>
  <c r="T9" i="26" s="1"/>
  <c r="AC31" i="25"/>
  <c r="S9" i="26" s="1"/>
  <c r="AA31" i="25"/>
  <c r="Z31"/>
  <c r="P9" i="26" s="1"/>
  <c r="Y31" i="25"/>
  <c r="O9" i="26" s="1"/>
  <c r="W31" i="25"/>
  <c r="M9" i="26" s="1"/>
  <c r="V31" i="25"/>
  <c r="L9" i="26" s="1"/>
  <c r="U31" i="25"/>
  <c r="K9" i="26" s="1"/>
  <c r="S31" i="25"/>
  <c r="I9" i="26" s="1"/>
  <c r="R31" i="25"/>
  <c r="H9" i="26" s="1"/>
  <c r="Q31" i="25"/>
  <c r="G9" i="26" s="1"/>
  <c r="N31" i="25"/>
  <c r="F9" i="26" s="1"/>
  <c r="M31" i="25"/>
  <c r="E9" i="26" s="1"/>
  <c r="L31" i="25"/>
  <c r="D9" i="26" s="1"/>
  <c r="J31" i="25"/>
  <c r="C9" i="26" s="1"/>
  <c r="I31" i="25"/>
  <c r="B9" i="26" s="1"/>
  <c r="AF30" i="25"/>
  <c r="AB30"/>
  <c r="X30"/>
  <c r="T30"/>
  <c r="AF29"/>
  <c r="AB29"/>
  <c r="X29"/>
  <c r="T29"/>
  <c r="AF28"/>
  <c r="AB28"/>
  <c r="X28"/>
  <c r="T28"/>
  <c r="AF27"/>
  <c r="AB27"/>
  <c r="X27"/>
  <c r="T27"/>
  <c r="AF26"/>
  <c r="AB26"/>
  <c r="X26"/>
  <c r="T26"/>
  <c r="AF25"/>
  <c r="AB25"/>
  <c r="X25"/>
  <c r="T25"/>
  <c r="AF24"/>
  <c r="AB24"/>
  <c r="X24"/>
  <c r="T24"/>
  <c r="AF23"/>
  <c r="AB23"/>
  <c r="X23"/>
  <c r="T23"/>
  <c r="AF22"/>
  <c r="AB22"/>
  <c r="X22"/>
  <c r="T22"/>
  <c r="AF21"/>
  <c r="AF31" s="1"/>
  <c r="V9" i="26" s="1"/>
  <c r="AB21" i="25"/>
  <c r="AB31" s="1"/>
  <c r="R9" i="26" s="1"/>
  <c r="X21" i="25"/>
  <c r="X31" s="1"/>
  <c r="N9" i="26" s="1"/>
  <c r="T21" i="25"/>
  <c r="T31" s="1"/>
  <c r="J9" i="26" s="1"/>
  <c r="AE19" i="25"/>
  <c r="U8" i="26" s="1"/>
  <c r="AD19" i="25"/>
  <c r="T8" i="26" s="1"/>
  <c r="AC19" i="25"/>
  <c r="AA19"/>
  <c r="Q8" i="26" s="1"/>
  <c r="Z19" i="25"/>
  <c r="P8" i="26" s="1"/>
  <c r="Y19" i="25"/>
  <c r="W19"/>
  <c r="M8" i="26" s="1"/>
  <c r="V19" i="25"/>
  <c r="L8" i="26" s="1"/>
  <c r="U19" i="25"/>
  <c r="S19"/>
  <c r="I8" i="26" s="1"/>
  <c r="R19" i="25"/>
  <c r="H8" i="26" s="1"/>
  <c r="Q19" i="25"/>
  <c r="N19"/>
  <c r="M19"/>
  <c r="E8" i="26" s="1"/>
  <c r="L19" i="25"/>
  <c r="D8" i="26" s="1"/>
  <c r="J19" i="25"/>
  <c r="I19"/>
  <c r="AF18"/>
  <c r="AB18"/>
  <c r="X18"/>
  <c r="T18"/>
  <c r="AF17"/>
  <c r="AB17"/>
  <c r="X17"/>
  <c r="T17"/>
  <c r="AF16"/>
  <c r="AB16"/>
  <c r="X16"/>
  <c r="T16"/>
  <c r="AF15"/>
  <c r="AB15"/>
  <c r="X15"/>
  <c r="T15"/>
  <c r="AF14"/>
  <c r="AB14"/>
  <c r="X14"/>
  <c r="T14"/>
  <c r="AF13"/>
  <c r="AB13"/>
  <c r="X13"/>
  <c r="T13"/>
  <c r="AF12"/>
  <c r="AB12"/>
  <c r="X12"/>
  <c r="T12"/>
  <c r="AF11"/>
  <c r="AB11"/>
  <c r="X11"/>
  <c r="T11"/>
  <c r="AF10"/>
  <c r="AB10"/>
  <c r="X10"/>
  <c r="T10"/>
  <c r="AF9"/>
  <c r="AB9"/>
  <c r="X9"/>
  <c r="T9"/>
  <c r="A5" i="24"/>
  <c r="A24" s="1"/>
  <c r="A3"/>
  <c r="A1"/>
  <c r="A191" i="23"/>
  <c r="AE190"/>
  <c r="U23" i="24" s="1"/>
  <c r="AD190" i="23"/>
  <c r="T23" i="24" s="1"/>
  <c r="AC190" i="23"/>
  <c r="S23" i="24" s="1"/>
  <c r="AA190" i="23"/>
  <c r="Q23" i="24" s="1"/>
  <c r="Z190" i="23"/>
  <c r="P23" i="24" s="1"/>
  <c r="Y190" i="23"/>
  <c r="O23" i="24" s="1"/>
  <c r="W190" i="23"/>
  <c r="M23" i="24" s="1"/>
  <c r="V190" i="23"/>
  <c r="L23" i="24" s="1"/>
  <c r="U190" i="23"/>
  <c r="K23" i="24" s="1"/>
  <c r="S190" i="23"/>
  <c r="I23" i="24" s="1"/>
  <c r="R190" i="23"/>
  <c r="H23" i="24" s="1"/>
  <c r="Q190" i="23"/>
  <c r="G23" i="24" s="1"/>
  <c r="N190" i="23"/>
  <c r="F23" i="24" s="1"/>
  <c r="M190" i="23"/>
  <c r="E23" i="24" s="1"/>
  <c r="L190" i="23"/>
  <c r="D23" i="24" s="1"/>
  <c r="J190" i="23"/>
  <c r="C23" i="24" s="1"/>
  <c r="I190" i="23"/>
  <c r="B23" i="24" s="1"/>
  <c r="AF189" i="23"/>
  <c r="AF190" s="1"/>
  <c r="V23" i="24" s="1"/>
  <c r="AB189" i="23"/>
  <c r="AB190" s="1"/>
  <c r="R23" i="24" s="1"/>
  <c r="X189" i="23"/>
  <c r="X190" s="1"/>
  <c r="N23" i="24" s="1"/>
  <c r="T189" i="23"/>
  <c r="T190" s="1"/>
  <c r="J23" i="24" s="1"/>
  <c r="AE187" i="23"/>
  <c r="U22" i="24" s="1"/>
  <c r="AD187" i="23"/>
  <c r="T22" i="24" s="1"/>
  <c r="AC187" i="23"/>
  <c r="S22" i="24" s="1"/>
  <c r="AA187" i="23"/>
  <c r="Q22" i="24" s="1"/>
  <c r="Z187" i="23"/>
  <c r="P22" i="24" s="1"/>
  <c r="Y187" i="23"/>
  <c r="O22" i="24" s="1"/>
  <c r="W187" i="23"/>
  <c r="M22" i="24" s="1"/>
  <c r="V187" i="23"/>
  <c r="L22" i="24" s="1"/>
  <c r="U187" i="23"/>
  <c r="K22" i="24" s="1"/>
  <c r="S187" i="23"/>
  <c r="I22" i="24" s="1"/>
  <c r="R187" i="23"/>
  <c r="H22" i="24" s="1"/>
  <c r="Q187" i="23"/>
  <c r="G22" i="24" s="1"/>
  <c r="N187" i="23"/>
  <c r="F22" i="24" s="1"/>
  <c r="M187" i="23"/>
  <c r="E22" i="24" s="1"/>
  <c r="L187" i="23"/>
  <c r="D22" i="24" s="1"/>
  <c r="J187" i="23"/>
  <c r="C22" i="24" s="1"/>
  <c r="I187" i="23"/>
  <c r="B22" i="24" s="1"/>
  <c r="AF186" i="23"/>
  <c r="AB186"/>
  <c r="X186"/>
  <c r="T186"/>
  <c r="AF185"/>
  <c r="AB185"/>
  <c r="X185"/>
  <c r="T185"/>
  <c r="AF184"/>
  <c r="AB184"/>
  <c r="X184"/>
  <c r="T184"/>
  <c r="AF183"/>
  <c r="AB183"/>
  <c r="X183"/>
  <c r="T183"/>
  <c r="AF182"/>
  <c r="AB182"/>
  <c r="X182"/>
  <c r="T182"/>
  <c r="AF181"/>
  <c r="AB181"/>
  <c r="X181"/>
  <c r="T181"/>
  <c r="AF180"/>
  <c r="AB180"/>
  <c r="X180"/>
  <c r="T180"/>
  <c r="AF179"/>
  <c r="AB179"/>
  <c r="X179"/>
  <c r="T179"/>
  <c r="AF178"/>
  <c r="AB178"/>
  <c r="X178"/>
  <c r="T178"/>
  <c r="AF177"/>
  <c r="AB177"/>
  <c r="X177"/>
  <c r="T177"/>
  <c r="T187" s="1"/>
  <c r="J22" i="24" s="1"/>
  <c r="AE175" i="23"/>
  <c r="U21" i="24" s="1"/>
  <c r="AD175" i="23"/>
  <c r="T21" i="24" s="1"/>
  <c r="AC175" i="23"/>
  <c r="S21" i="24" s="1"/>
  <c r="AA175" i="23"/>
  <c r="Q21" i="24" s="1"/>
  <c r="Z175" i="23"/>
  <c r="P21" i="24" s="1"/>
  <c r="Y175" i="23"/>
  <c r="O21" i="24" s="1"/>
  <c r="W175" i="23"/>
  <c r="M21" i="24" s="1"/>
  <c r="V175" i="23"/>
  <c r="L21" i="24" s="1"/>
  <c r="U175" i="23"/>
  <c r="K21" i="24" s="1"/>
  <c r="S175" i="23"/>
  <c r="I21" i="24" s="1"/>
  <c r="R175" i="23"/>
  <c r="H21" i="24" s="1"/>
  <c r="Q175" i="23"/>
  <c r="G21" i="24" s="1"/>
  <c r="N175" i="23"/>
  <c r="F21" i="24" s="1"/>
  <c r="M175" i="23"/>
  <c r="E21" i="24" s="1"/>
  <c r="L175" i="23"/>
  <c r="D21" i="24" s="1"/>
  <c r="J175" i="23"/>
  <c r="C21" i="24" s="1"/>
  <c r="I175" i="23"/>
  <c r="B21" i="24" s="1"/>
  <c r="AF174" i="23"/>
  <c r="AB174"/>
  <c r="X174"/>
  <c r="T174"/>
  <c r="AF173"/>
  <c r="AB173"/>
  <c r="X173"/>
  <c r="T173"/>
  <c r="AF172"/>
  <c r="AB172"/>
  <c r="X172"/>
  <c r="T172"/>
  <c r="AF171"/>
  <c r="AB171"/>
  <c r="X171"/>
  <c r="T171"/>
  <c r="AF170"/>
  <c r="AB170"/>
  <c r="X170"/>
  <c r="T170"/>
  <c r="AF169"/>
  <c r="AB169"/>
  <c r="X169"/>
  <c r="T169"/>
  <c r="AF168"/>
  <c r="AB168"/>
  <c r="X168"/>
  <c r="T168"/>
  <c r="AF167"/>
  <c r="AB167"/>
  <c r="X167"/>
  <c r="T167"/>
  <c r="AF166"/>
  <c r="AB166"/>
  <c r="X166"/>
  <c r="T166"/>
  <c r="AF165"/>
  <c r="AB165"/>
  <c r="AB175" s="1"/>
  <c r="R21" i="24" s="1"/>
  <c r="X165" i="23"/>
  <c r="T165"/>
  <c r="AE163"/>
  <c r="U20" i="24" s="1"/>
  <c r="AD163" i="23"/>
  <c r="T20" i="24" s="1"/>
  <c r="AC163" i="23"/>
  <c r="S20" i="24" s="1"/>
  <c r="AA163" i="23"/>
  <c r="Q20" i="24" s="1"/>
  <c r="Z163" i="23"/>
  <c r="P20" i="24" s="1"/>
  <c r="Y163" i="23"/>
  <c r="O20" i="24" s="1"/>
  <c r="W163" i="23"/>
  <c r="M20" i="24" s="1"/>
  <c r="V163" i="23"/>
  <c r="L20" i="24" s="1"/>
  <c r="U163" i="23"/>
  <c r="K20" i="24" s="1"/>
  <c r="S163" i="23"/>
  <c r="I20" i="24" s="1"/>
  <c r="R163" i="23"/>
  <c r="H20" i="24" s="1"/>
  <c r="Q163" i="23"/>
  <c r="G20" i="24" s="1"/>
  <c r="N163" i="23"/>
  <c r="F20" i="24" s="1"/>
  <c r="M163" i="23"/>
  <c r="E20" i="24" s="1"/>
  <c r="L163" i="23"/>
  <c r="D20" i="24" s="1"/>
  <c r="J163" i="23"/>
  <c r="C20" i="24" s="1"/>
  <c r="I163" i="23"/>
  <c r="B20" i="24" s="1"/>
  <c r="AF162" i="23"/>
  <c r="AB162"/>
  <c r="X162"/>
  <c r="T162"/>
  <c r="AF161"/>
  <c r="AB161"/>
  <c r="X161"/>
  <c r="T161"/>
  <c r="AF160"/>
  <c r="AB160"/>
  <c r="X160"/>
  <c r="T160"/>
  <c r="AF159"/>
  <c r="AB159"/>
  <c r="X159"/>
  <c r="T159"/>
  <c r="AF158"/>
  <c r="AB158"/>
  <c r="X158"/>
  <c r="T158"/>
  <c r="AF157"/>
  <c r="AB157"/>
  <c r="X157"/>
  <c r="T157"/>
  <c r="AF156"/>
  <c r="AB156"/>
  <c r="X156"/>
  <c r="T156"/>
  <c r="AF155"/>
  <c r="AB155"/>
  <c r="X155"/>
  <c r="T155"/>
  <c r="AF154"/>
  <c r="AB154"/>
  <c r="X154"/>
  <c r="T154"/>
  <c r="AF153"/>
  <c r="AB153"/>
  <c r="AB163" s="1"/>
  <c r="R20" i="24" s="1"/>
  <c r="X153" i="23"/>
  <c r="T153"/>
  <c r="AE151"/>
  <c r="U19" i="24" s="1"/>
  <c r="AD151" i="23"/>
  <c r="T19" i="24" s="1"/>
  <c r="AC151" i="23"/>
  <c r="S19" i="24" s="1"/>
  <c r="AA151" i="23"/>
  <c r="Q19" i="24" s="1"/>
  <c r="Z151" i="23"/>
  <c r="P19" i="24" s="1"/>
  <c r="Y151" i="23"/>
  <c r="O19" i="24" s="1"/>
  <c r="W151" i="23"/>
  <c r="M19" i="24" s="1"/>
  <c r="V151" i="23"/>
  <c r="L19" i="24" s="1"/>
  <c r="U151" i="23"/>
  <c r="K19" i="24" s="1"/>
  <c r="S151" i="23"/>
  <c r="I19" i="24" s="1"/>
  <c r="R151" i="23"/>
  <c r="H19" i="24" s="1"/>
  <c r="Q151" i="23"/>
  <c r="G19" i="24" s="1"/>
  <c r="N151" i="23"/>
  <c r="F19" i="24" s="1"/>
  <c r="M151" i="23"/>
  <c r="E19" i="24" s="1"/>
  <c r="L151" i="23"/>
  <c r="D19" i="24" s="1"/>
  <c r="J151" i="23"/>
  <c r="C19" i="24" s="1"/>
  <c r="I151" i="23"/>
  <c r="B19" i="24" s="1"/>
  <c r="AF150" i="23"/>
  <c r="AB150"/>
  <c r="X150"/>
  <c r="T150"/>
  <c r="AF149"/>
  <c r="AB149"/>
  <c r="X149"/>
  <c r="T149"/>
  <c r="AF148"/>
  <c r="AB148"/>
  <c r="X148"/>
  <c r="T148"/>
  <c r="AF147"/>
  <c r="AB147"/>
  <c r="X147"/>
  <c r="T147"/>
  <c r="AF146"/>
  <c r="AB146"/>
  <c r="X146"/>
  <c r="T146"/>
  <c r="AF145"/>
  <c r="AB145"/>
  <c r="X145"/>
  <c r="T145"/>
  <c r="AF144"/>
  <c r="AB144"/>
  <c r="X144"/>
  <c r="T144"/>
  <c r="AF143"/>
  <c r="AB143"/>
  <c r="X143"/>
  <c r="T143"/>
  <c r="AF142"/>
  <c r="AB142"/>
  <c r="X142"/>
  <c r="T142"/>
  <c r="AF141"/>
  <c r="AB141"/>
  <c r="X141"/>
  <c r="T141"/>
  <c r="AE139"/>
  <c r="U18" i="24" s="1"/>
  <c r="AD139" i="23"/>
  <c r="T18" i="24" s="1"/>
  <c r="AC139" i="23"/>
  <c r="S18" i="24" s="1"/>
  <c r="AA139" i="23"/>
  <c r="Q18" i="24" s="1"/>
  <c r="Z139" i="23"/>
  <c r="P18" i="24" s="1"/>
  <c r="Y139" i="23"/>
  <c r="O18" i="24" s="1"/>
  <c r="W139" i="23"/>
  <c r="M18" i="24" s="1"/>
  <c r="V139" i="23"/>
  <c r="L18" i="24" s="1"/>
  <c r="U139" i="23"/>
  <c r="K18" i="24" s="1"/>
  <c r="S139" i="23"/>
  <c r="I18" i="24" s="1"/>
  <c r="R139" i="23"/>
  <c r="H18" i="24" s="1"/>
  <c r="Q139" i="23"/>
  <c r="G18" i="24" s="1"/>
  <c r="N139" i="23"/>
  <c r="F18" i="24" s="1"/>
  <c r="M139" i="23"/>
  <c r="E18" i="24" s="1"/>
  <c r="L139" i="23"/>
  <c r="D18" i="24" s="1"/>
  <c r="J139" i="23"/>
  <c r="C18" i="24" s="1"/>
  <c r="I139" i="23"/>
  <c r="B18" i="24" s="1"/>
  <c r="AF138" i="23"/>
  <c r="AB138"/>
  <c r="X138"/>
  <c r="T138"/>
  <c r="AF137"/>
  <c r="AB137"/>
  <c r="X137"/>
  <c r="T137"/>
  <c r="AF136"/>
  <c r="AB136"/>
  <c r="X136"/>
  <c r="T136"/>
  <c r="AF135"/>
  <c r="AB135"/>
  <c r="X135"/>
  <c r="T135"/>
  <c r="AF134"/>
  <c r="AB134"/>
  <c r="X134"/>
  <c r="T134"/>
  <c r="AF133"/>
  <c r="AB133"/>
  <c r="X133"/>
  <c r="T133"/>
  <c r="AF132"/>
  <c r="AB132"/>
  <c r="X132"/>
  <c r="T132"/>
  <c r="AF131"/>
  <c r="AB131"/>
  <c r="X131"/>
  <c r="T131"/>
  <c r="AF130"/>
  <c r="AB130"/>
  <c r="X130"/>
  <c r="T130"/>
  <c r="AF129"/>
  <c r="AB129"/>
  <c r="X129"/>
  <c r="T129"/>
  <c r="T139" s="1"/>
  <c r="J18" i="24" s="1"/>
  <c r="AE127" i="23"/>
  <c r="U17" i="24" s="1"/>
  <c r="AD127" i="23"/>
  <c r="T17" i="24" s="1"/>
  <c r="AC127" i="23"/>
  <c r="S17" i="24" s="1"/>
  <c r="AA127" i="23"/>
  <c r="Q17" i="24" s="1"/>
  <c r="Z127" i="23"/>
  <c r="P17" i="24" s="1"/>
  <c r="Y127" i="23"/>
  <c r="O17" i="24" s="1"/>
  <c r="W127" i="23"/>
  <c r="M17" i="24" s="1"/>
  <c r="V127" i="23"/>
  <c r="L17" i="24" s="1"/>
  <c r="U127" i="23"/>
  <c r="K17" i="24" s="1"/>
  <c r="S127" i="23"/>
  <c r="I17" i="24" s="1"/>
  <c r="R127" i="23"/>
  <c r="H17" i="24" s="1"/>
  <c r="Q127" i="23"/>
  <c r="G17" i="24" s="1"/>
  <c r="N127" i="23"/>
  <c r="F17" i="24" s="1"/>
  <c r="M127" i="23"/>
  <c r="E17" i="24" s="1"/>
  <c r="L127" i="23"/>
  <c r="D17" i="24" s="1"/>
  <c r="J127" i="23"/>
  <c r="C17" i="24" s="1"/>
  <c r="I127" i="23"/>
  <c r="B17" i="24" s="1"/>
  <c r="AF126" i="23"/>
  <c r="AB126"/>
  <c r="X126"/>
  <c r="T126"/>
  <c r="AF125"/>
  <c r="AB125"/>
  <c r="X125"/>
  <c r="T125"/>
  <c r="AF124"/>
  <c r="AB124"/>
  <c r="X124"/>
  <c r="T124"/>
  <c r="AF123"/>
  <c r="AB123"/>
  <c r="X123"/>
  <c r="T123"/>
  <c r="AF122"/>
  <c r="AB122"/>
  <c r="X122"/>
  <c r="T122"/>
  <c r="AF121"/>
  <c r="AB121"/>
  <c r="X121"/>
  <c r="T121"/>
  <c r="AF120"/>
  <c r="AB120"/>
  <c r="X120"/>
  <c r="T120"/>
  <c r="AF119"/>
  <c r="AB119"/>
  <c r="X119"/>
  <c r="T119"/>
  <c r="AF118"/>
  <c r="AB118"/>
  <c r="X118"/>
  <c r="T118"/>
  <c r="AF117"/>
  <c r="AB117"/>
  <c r="AB127" s="1"/>
  <c r="R17" i="24" s="1"/>
  <c r="X117" i="23"/>
  <c r="T117"/>
  <c r="AE115"/>
  <c r="U16" i="24" s="1"/>
  <c r="AD115" i="23"/>
  <c r="T16" i="24" s="1"/>
  <c r="AC115" i="23"/>
  <c r="S16" i="24" s="1"/>
  <c r="AA115" i="23"/>
  <c r="Q16" i="24" s="1"/>
  <c r="Z115" i="23"/>
  <c r="P16" i="24" s="1"/>
  <c r="Y115" i="23"/>
  <c r="O16" i="24" s="1"/>
  <c r="W115" i="23"/>
  <c r="M16" i="24" s="1"/>
  <c r="V115" i="23"/>
  <c r="L16" i="24" s="1"/>
  <c r="U115" i="23"/>
  <c r="K16" i="24" s="1"/>
  <c r="S115" i="23"/>
  <c r="I16" i="24" s="1"/>
  <c r="R115" i="23"/>
  <c r="H16" i="24" s="1"/>
  <c r="Q115" i="23"/>
  <c r="G16" i="24" s="1"/>
  <c r="N115" i="23"/>
  <c r="F16" i="24" s="1"/>
  <c r="M115" i="23"/>
  <c r="E16" i="24" s="1"/>
  <c r="L115" i="23"/>
  <c r="D16" i="24" s="1"/>
  <c r="J115" i="23"/>
  <c r="C16" i="24" s="1"/>
  <c r="I115" i="23"/>
  <c r="B16" i="24" s="1"/>
  <c r="AF114" i="23"/>
  <c r="AB114"/>
  <c r="X114"/>
  <c r="T114"/>
  <c r="AF113"/>
  <c r="AB113"/>
  <c r="X113"/>
  <c r="T113"/>
  <c r="AF112"/>
  <c r="AB112"/>
  <c r="X112"/>
  <c r="T112"/>
  <c r="AF111"/>
  <c r="AB111"/>
  <c r="X111"/>
  <c r="T111"/>
  <c r="AF110"/>
  <c r="AB110"/>
  <c r="X110"/>
  <c r="T110"/>
  <c r="AF109"/>
  <c r="AB109"/>
  <c r="X109"/>
  <c r="T109"/>
  <c r="AF108"/>
  <c r="AB108"/>
  <c r="X108"/>
  <c r="T108"/>
  <c r="AF107"/>
  <c r="AB107"/>
  <c r="X107"/>
  <c r="T107"/>
  <c r="AF106"/>
  <c r="AB106"/>
  <c r="X106"/>
  <c r="T106"/>
  <c r="AF105"/>
  <c r="AB105"/>
  <c r="AB115" s="1"/>
  <c r="R16" i="24" s="1"/>
  <c r="X105" i="23"/>
  <c r="T105"/>
  <c r="AE103"/>
  <c r="U15" i="24" s="1"/>
  <c r="AD103" i="23"/>
  <c r="T15" i="24" s="1"/>
  <c r="AC103" i="23"/>
  <c r="S15" i="24" s="1"/>
  <c r="AA103" i="23"/>
  <c r="Q15" i="24" s="1"/>
  <c r="Z103" i="23"/>
  <c r="P15" i="24" s="1"/>
  <c r="Y103" i="23"/>
  <c r="O15" i="24" s="1"/>
  <c r="W103" i="23"/>
  <c r="M15" i="24" s="1"/>
  <c r="V103" i="23"/>
  <c r="L15" i="24" s="1"/>
  <c r="U103" i="23"/>
  <c r="K15" i="24" s="1"/>
  <c r="S103" i="23"/>
  <c r="I15" i="24" s="1"/>
  <c r="R103" i="23"/>
  <c r="H15" i="24" s="1"/>
  <c r="Q103" i="23"/>
  <c r="G15" i="24" s="1"/>
  <c r="N103" i="23"/>
  <c r="F15" i="24" s="1"/>
  <c r="M103" i="23"/>
  <c r="E15" i="24" s="1"/>
  <c r="L103" i="23"/>
  <c r="D15" i="24" s="1"/>
  <c r="J103" i="23"/>
  <c r="C15" i="24" s="1"/>
  <c r="I103" i="23"/>
  <c r="B15" i="24" s="1"/>
  <c r="AF102" i="23"/>
  <c r="AB102"/>
  <c r="X102"/>
  <c r="T102"/>
  <c r="AF101"/>
  <c r="AB101"/>
  <c r="X101"/>
  <c r="T101"/>
  <c r="AF100"/>
  <c r="AB100"/>
  <c r="X100"/>
  <c r="T100"/>
  <c r="AF99"/>
  <c r="AB99"/>
  <c r="X99"/>
  <c r="T99"/>
  <c r="AF98"/>
  <c r="AB98"/>
  <c r="X98"/>
  <c r="T98"/>
  <c r="AF97"/>
  <c r="AB97"/>
  <c r="X97"/>
  <c r="T97"/>
  <c r="AF96"/>
  <c r="AB96"/>
  <c r="X96"/>
  <c r="T96"/>
  <c r="AF95"/>
  <c r="AB95"/>
  <c r="X95"/>
  <c r="T95"/>
  <c r="AF94"/>
  <c r="AB94"/>
  <c r="X94"/>
  <c r="T94"/>
  <c r="AF93"/>
  <c r="AB93"/>
  <c r="X93"/>
  <c r="T93"/>
  <c r="AE91"/>
  <c r="U14" i="24" s="1"/>
  <c r="AD91" i="23"/>
  <c r="T14" i="24" s="1"/>
  <c r="AC91" i="23"/>
  <c r="S14" i="24" s="1"/>
  <c r="AA91" i="23"/>
  <c r="Q14" i="24" s="1"/>
  <c r="Z91" i="23"/>
  <c r="P14" i="24" s="1"/>
  <c r="Y91" i="23"/>
  <c r="O14" i="24" s="1"/>
  <c r="W91" i="23"/>
  <c r="M14" i="24" s="1"/>
  <c r="V91" i="23"/>
  <c r="L14" i="24" s="1"/>
  <c r="U91" i="23"/>
  <c r="K14" i="24" s="1"/>
  <c r="S91" i="23"/>
  <c r="I14" i="24" s="1"/>
  <c r="R91" i="23"/>
  <c r="H14" i="24" s="1"/>
  <c r="Q91" i="23"/>
  <c r="G14" i="24" s="1"/>
  <c r="N91" i="23"/>
  <c r="F14" i="24" s="1"/>
  <c r="M91" i="23"/>
  <c r="E14" i="24" s="1"/>
  <c r="L91" i="23"/>
  <c r="D14" i="24" s="1"/>
  <c r="J91" i="23"/>
  <c r="C14" i="24" s="1"/>
  <c r="I91" i="23"/>
  <c r="B14" i="24" s="1"/>
  <c r="AF90" i="23"/>
  <c r="AB90"/>
  <c r="X90"/>
  <c r="T90"/>
  <c r="AF89"/>
  <c r="AB89"/>
  <c r="X89"/>
  <c r="T89"/>
  <c r="AF88"/>
  <c r="AB88"/>
  <c r="X88"/>
  <c r="T88"/>
  <c r="AF87"/>
  <c r="AB87"/>
  <c r="X87"/>
  <c r="T87"/>
  <c r="AF86"/>
  <c r="AB86"/>
  <c r="X86"/>
  <c r="T86"/>
  <c r="AF85"/>
  <c r="AB85"/>
  <c r="X85"/>
  <c r="T85"/>
  <c r="AF84"/>
  <c r="AB84"/>
  <c r="X84"/>
  <c r="T84"/>
  <c r="AF83"/>
  <c r="AB83"/>
  <c r="X83"/>
  <c r="T83"/>
  <c r="AF82"/>
  <c r="AB82"/>
  <c r="X82"/>
  <c r="T82"/>
  <c r="AF81"/>
  <c r="AB81"/>
  <c r="X81"/>
  <c r="T81"/>
  <c r="T91" s="1"/>
  <c r="J14" i="24" s="1"/>
  <c r="AE79" i="23"/>
  <c r="U13" i="24" s="1"/>
  <c r="AD79" i="23"/>
  <c r="T13" i="24" s="1"/>
  <c r="AC79" i="23"/>
  <c r="S13" i="24" s="1"/>
  <c r="AA79" i="23"/>
  <c r="Q13" i="24" s="1"/>
  <c r="Z79" i="23"/>
  <c r="P13" i="24" s="1"/>
  <c r="Y79" i="23"/>
  <c r="O13" i="24" s="1"/>
  <c r="W79" i="23"/>
  <c r="M13" i="24" s="1"/>
  <c r="V79" i="23"/>
  <c r="L13" i="24" s="1"/>
  <c r="U79" i="23"/>
  <c r="K13" i="24" s="1"/>
  <c r="S79" i="23"/>
  <c r="I13" i="24" s="1"/>
  <c r="R79" i="23"/>
  <c r="H13" i="24" s="1"/>
  <c r="Q79" i="23"/>
  <c r="G13" i="24" s="1"/>
  <c r="N79" i="23"/>
  <c r="F13" i="24" s="1"/>
  <c r="M79" i="23"/>
  <c r="E13" i="24" s="1"/>
  <c r="L79" i="23"/>
  <c r="D13" i="24" s="1"/>
  <c r="J79" i="23"/>
  <c r="C13" i="24" s="1"/>
  <c r="I79" i="23"/>
  <c r="B13" i="24" s="1"/>
  <c r="AF78" i="23"/>
  <c r="AB78"/>
  <c r="X78"/>
  <c r="T78"/>
  <c r="AF77"/>
  <c r="AB77"/>
  <c r="X77"/>
  <c r="T77"/>
  <c r="AF76"/>
  <c r="AB76"/>
  <c r="X76"/>
  <c r="T76"/>
  <c r="AF75"/>
  <c r="AB75"/>
  <c r="X75"/>
  <c r="T75"/>
  <c r="AF74"/>
  <c r="AB74"/>
  <c r="X74"/>
  <c r="T74"/>
  <c r="AF73"/>
  <c r="AB73"/>
  <c r="X73"/>
  <c r="T73"/>
  <c r="AF72"/>
  <c r="AB72"/>
  <c r="X72"/>
  <c r="T72"/>
  <c r="AF71"/>
  <c r="AB71"/>
  <c r="X71"/>
  <c r="T71"/>
  <c r="AF70"/>
  <c r="AB70"/>
  <c r="X70"/>
  <c r="T70"/>
  <c r="AF69"/>
  <c r="AB69"/>
  <c r="X69"/>
  <c r="T69"/>
  <c r="T79" s="1"/>
  <c r="J13" i="24" s="1"/>
  <c r="AE67" i="23"/>
  <c r="U12" i="24" s="1"/>
  <c r="AD67" i="23"/>
  <c r="T12" i="24" s="1"/>
  <c r="AC67" i="23"/>
  <c r="S12" i="24" s="1"/>
  <c r="AA67" i="23"/>
  <c r="Q12" i="24" s="1"/>
  <c r="Z67" i="23"/>
  <c r="P12" i="24" s="1"/>
  <c r="Y67" i="23"/>
  <c r="O12" i="24" s="1"/>
  <c r="W67" i="23"/>
  <c r="M12" i="24" s="1"/>
  <c r="V67" i="23"/>
  <c r="L12" i="24" s="1"/>
  <c r="U67" i="23"/>
  <c r="K12" i="24" s="1"/>
  <c r="S67" i="23"/>
  <c r="I12" i="24" s="1"/>
  <c r="R67" i="23"/>
  <c r="H12" i="24" s="1"/>
  <c r="Q67" i="23"/>
  <c r="G12" i="24" s="1"/>
  <c r="N67" i="23"/>
  <c r="F12" i="24" s="1"/>
  <c r="M67" i="23"/>
  <c r="E12" i="24" s="1"/>
  <c r="L67" i="23"/>
  <c r="D12" i="24" s="1"/>
  <c r="J67" i="23"/>
  <c r="C12" i="24" s="1"/>
  <c r="I67" i="23"/>
  <c r="B12" i="24" s="1"/>
  <c r="AF66" i="23"/>
  <c r="AB66"/>
  <c r="X66"/>
  <c r="T66"/>
  <c r="AF65"/>
  <c r="AB65"/>
  <c r="X65"/>
  <c r="T65"/>
  <c r="AF64"/>
  <c r="AB64"/>
  <c r="X64"/>
  <c r="T64"/>
  <c r="AF63"/>
  <c r="AB63"/>
  <c r="X63"/>
  <c r="T63"/>
  <c r="AF62"/>
  <c r="AB62"/>
  <c r="X62"/>
  <c r="T62"/>
  <c r="AF61"/>
  <c r="AB61"/>
  <c r="X61"/>
  <c r="T61"/>
  <c r="AF60"/>
  <c r="AB60"/>
  <c r="X60"/>
  <c r="T60"/>
  <c r="AF59"/>
  <c r="AB59"/>
  <c r="X59"/>
  <c r="T59"/>
  <c r="AF58"/>
  <c r="AB58"/>
  <c r="X58"/>
  <c r="T58"/>
  <c r="AF57"/>
  <c r="AB57"/>
  <c r="AB67" s="1"/>
  <c r="R12" i="24" s="1"/>
  <c r="X57" i="23"/>
  <c r="T57"/>
  <c r="T67" s="1"/>
  <c r="J12" i="24" s="1"/>
  <c r="AE55" i="23"/>
  <c r="U11" i="24" s="1"/>
  <c r="AD55" i="23"/>
  <c r="T11" i="24" s="1"/>
  <c r="AC55" i="23"/>
  <c r="S11" i="24" s="1"/>
  <c r="AA55" i="23"/>
  <c r="Q11" i="24" s="1"/>
  <c r="Z55" i="23"/>
  <c r="P11" i="24" s="1"/>
  <c r="Y55" i="23"/>
  <c r="O11" i="24" s="1"/>
  <c r="W55" i="23"/>
  <c r="M11" i="24" s="1"/>
  <c r="V55" i="23"/>
  <c r="L11" i="24" s="1"/>
  <c r="U55" i="23"/>
  <c r="K11" i="24" s="1"/>
  <c r="S55" i="23"/>
  <c r="I11" i="24" s="1"/>
  <c r="R55" i="23"/>
  <c r="H11" i="24" s="1"/>
  <c r="Q55" i="23"/>
  <c r="G11" i="24" s="1"/>
  <c r="N55" i="23"/>
  <c r="F11" i="24" s="1"/>
  <c r="M55" i="23"/>
  <c r="E11" i="24" s="1"/>
  <c r="L55" i="23"/>
  <c r="D11" i="24" s="1"/>
  <c r="J55" i="23"/>
  <c r="C11" i="24" s="1"/>
  <c r="I55" i="23"/>
  <c r="B11" i="24" s="1"/>
  <c r="AF54" i="23"/>
  <c r="AB54"/>
  <c r="X54"/>
  <c r="T54"/>
  <c r="AF53"/>
  <c r="AB53"/>
  <c r="X53"/>
  <c r="T53"/>
  <c r="AF52"/>
  <c r="AB52"/>
  <c r="X52"/>
  <c r="T52"/>
  <c r="AF51"/>
  <c r="AB51"/>
  <c r="X51"/>
  <c r="T51"/>
  <c r="AF50"/>
  <c r="AB50"/>
  <c r="X50"/>
  <c r="T50"/>
  <c r="AF49"/>
  <c r="AB49"/>
  <c r="X49"/>
  <c r="T49"/>
  <c r="AF48"/>
  <c r="AB48"/>
  <c r="X48"/>
  <c r="T48"/>
  <c r="AF47"/>
  <c r="AB47"/>
  <c r="X47"/>
  <c r="T47"/>
  <c r="AF46"/>
  <c r="AB46"/>
  <c r="X46"/>
  <c r="T46"/>
  <c r="AF45"/>
  <c r="AB45"/>
  <c r="X45"/>
  <c r="T45"/>
  <c r="AE43"/>
  <c r="U10" i="24" s="1"/>
  <c r="AD43" i="23"/>
  <c r="T10" i="24" s="1"/>
  <c r="AC43" i="23"/>
  <c r="S10" i="24" s="1"/>
  <c r="AA43" i="23"/>
  <c r="Q10" i="24" s="1"/>
  <c r="Z43" i="23"/>
  <c r="P10" i="24" s="1"/>
  <c r="Y43" i="23"/>
  <c r="O10" i="24" s="1"/>
  <c r="W43" i="23"/>
  <c r="M10" i="24" s="1"/>
  <c r="V43" i="23"/>
  <c r="L10" i="24" s="1"/>
  <c r="U43" i="23"/>
  <c r="K10" i="24" s="1"/>
  <c r="S43" i="23"/>
  <c r="I10" i="24" s="1"/>
  <c r="R43" i="23"/>
  <c r="H10" i="24" s="1"/>
  <c r="Q43" i="23"/>
  <c r="G10" i="24" s="1"/>
  <c r="N43" i="23"/>
  <c r="F10" i="24" s="1"/>
  <c r="M43" i="23"/>
  <c r="E10" i="24" s="1"/>
  <c r="L43" i="23"/>
  <c r="D10" i="24" s="1"/>
  <c r="J43" i="23"/>
  <c r="C10" i="24" s="1"/>
  <c r="I43" i="23"/>
  <c r="B10" i="24" s="1"/>
  <c r="AF42" i="23"/>
  <c r="AB42"/>
  <c r="X42"/>
  <c r="T42"/>
  <c r="AF41"/>
  <c r="AB41"/>
  <c r="X41"/>
  <c r="T41"/>
  <c r="AF40"/>
  <c r="AB40"/>
  <c r="X40"/>
  <c r="T40"/>
  <c r="AF39"/>
  <c r="AB39"/>
  <c r="X39"/>
  <c r="T39"/>
  <c r="AF38"/>
  <c r="AB38"/>
  <c r="X38"/>
  <c r="T38"/>
  <c r="AF37"/>
  <c r="AB37"/>
  <c r="X37"/>
  <c r="T37"/>
  <c r="AF36"/>
  <c r="AB36"/>
  <c r="X36"/>
  <c r="T36"/>
  <c r="AF35"/>
  <c r="AB35"/>
  <c r="X35"/>
  <c r="T35"/>
  <c r="AF34"/>
  <c r="AB34"/>
  <c r="X34"/>
  <c r="T34"/>
  <c r="AF33"/>
  <c r="AB33"/>
  <c r="X33"/>
  <c r="T33"/>
  <c r="T43" s="1"/>
  <c r="J10" i="24" s="1"/>
  <c r="AE31" i="23"/>
  <c r="U9" i="24" s="1"/>
  <c r="AD31" i="23"/>
  <c r="T9" i="24" s="1"/>
  <c r="AC31" i="23"/>
  <c r="S9" i="24" s="1"/>
  <c r="AA31" i="23"/>
  <c r="Q9" i="24" s="1"/>
  <c r="Z31" i="23"/>
  <c r="P9" i="24" s="1"/>
  <c r="Y31" i="23"/>
  <c r="O9" i="24" s="1"/>
  <c r="W31" i="23"/>
  <c r="M9" i="24" s="1"/>
  <c r="V31" i="23"/>
  <c r="L9" i="24" s="1"/>
  <c r="U31" i="23"/>
  <c r="K9" i="24" s="1"/>
  <c r="S31" i="23"/>
  <c r="I9" i="24" s="1"/>
  <c r="R31" i="23"/>
  <c r="H9" i="24" s="1"/>
  <c r="Q31" i="23"/>
  <c r="G9" i="24" s="1"/>
  <c r="N31" i="23"/>
  <c r="F9" i="24" s="1"/>
  <c r="M31" i="23"/>
  <c r="E9" i="24" s="1"/>
  <c r="L31" i="23"/>
  <c r="D9" i="24" s="1"/>
  <c r="J31" i="23"/>
  <c r="C9" i="24" s="1"/>
  <c r="I31" i="23"/>
  <c r="B9" i="24" s="1"/>
  <c r="AF30" i="23"/>
  <c r="AB30"/>
  <c r="X30"/>
  <c r="T30"/>
  <c r="AF29"/>
  <c r="AB29"/>
  <c r="X29"/>
  <c r="T29"/>
  <c r="AF28"/>
  <c r="AB28"/>
  <c r="X28"/>
  <c r="T28"/>
  <c r="AF27"/>
  <c r="AB27"/>
  <c r="X27"/>
  <c r="T27"/>
  <c r="AF26"/>
  <c r="AB26"/>
  <c r="X26"/>
  <c r="T26"/>
  <c r="AF25"/>
  <c r="AB25"/>
  <c r="X25"/>
  <c r="T25"/>
  <c r="AF24"/>
  <c r="AB24"/>
  <c r="X24"/>
  <c r="T24"/>
  <c r="AF23"/>
  <c r="AB23"/>
  <c r="X23"/>
  <c r="T23"/>
  <c r="AF22"/>
  <c r="AB22"/>
  <c r="X22"/>
  <c r="T22"/>
  <c r="AF21"/>
  <c r="AB21"/>
  <c r="X21"/>
  <c r="T21"/>
  <c r="T31" s="1"/>
  <c r="J9" i="24" s="1"/>
  <c r="AE19" i="23"/>
  <c r="U8" i="24" s="1"/>
  <c r="AD19" i="23"/>
  <c r="AC19"/>
  <c r="S8" i="24" s="1"/>
  <c r="AA19" i="23"/>
  <c r="Q8" i="24" s="1"/>
  <c r="Z19" i="23"/>
  <c r="Y19"/>
  <c r="O8" i="24" s="1"/>
  <c r="W19" i="23"/>
  <c r="M8" i="24" s="1"/>
  <c r="V19" i="23"/>
  <c r="U19"/>
  <c r="K8" i="24" s="1"/>
  <c r="S19" i="23"/>
  <c r="I8" i="24" s="1"/>
  <c r="R19" i="23"/>
  <c r="Q19"/>
  <c r="G8" i="24" s="1"/>
  <c r="N19" i="23"/>
  <c r="F8" i="24" s="1"/>
  <c r="M19" i="23"/>
  <c r="E8" i="24" s="1"/>
  <c r="L19" i="23"/>
  <c r="J19"/>
  <c r="C8" i="24" s="1"/>
  <c r="I19" i="23"/>
  <c r="B8" i="24" s="1"/>
  <c r="AF18" i="23"/>
  <c r="AB18"/>
  <c r="X18"/>
  <c r="T18"/>
  <c r="AF17"/>
  <c r="AB17"/>
  <c r="X17"/>
  <c r="T17"/>
  <c r="AF16"/>
  <c r="AB16"/>
  <c r="X16"/>
  <c r="T16"/>
  <c r="AF15"/>
  <c r="AB15"/>
  <c r="X15"/>
  <c r="T15"/>
  <c r="AF14"/>
  <c r="AB14"/>
  <c r="X14"/>
  <c r="T14"/>
  <c r="AF13"/>
  <c r="AB13"/>
  <c r="X13"/>
  <c r="T13"/>
  <c r="AF12"/>
  <c r="AB12"/>
  <c r="X12"/>
  <c r="T12"/>
  <c r="AF11"/>
  <c r="AB11"/>
  <c r="X11"/>
  <c r="T11"/>
  <c r="AF10"/>
  <c r="AB10"/>
  <c r="X10"/>
  <c r="T10"/>
  <c r="AF9"/>
  <c r="AB9"/>
  <c r="AB19" s="1"/>
  <c r="X9"/>
  <c r="T9"/>
  <c r="T19" s="1"/>
  <c r="Y55" i="10"/>
  <c r="Z55"/>
  <c r="AA55"/>
  <c r="A1" i="11"/>
  <c r="M191" i="10"/>
  <c r="M187"/>
  <c r="E22" i="11" s="1"/>
  <c r="M175" i="10"/>
  <c r="E21" i="11" s="1"/>
  <c r="M163" i="10"/>
  <c r="E20" i="11" s="1"/>
  <c r="M151" i="10"/>
  <c r="E19" i="11" s="1"/>
  <c r="M139" i="10"/>
  <c r="M127"/>
  <c r="E17" i="11" s="1"/>
  <c r="M115" i="10"/>
  <c r="E16" i="11" s="1"/>
  <c r="M103" i="10"/>
  <c r="E15" i="11" s="1"/>
  <c r="M91" i="10"/>
  <c r="E14" i="11" s="1"/>
  <c r="M79" i="10"/>
  <c r="E13" i="11" s="1"/>
  <c r="M67" i="10"/>
  <c r="E12" i="11" s="1"/>
  <c r="M55" i="10"/>
  <c r="E11" i="11" s="1"/>
  <c r="M43" i="10"/>
  <c r="E10" i="11" s="1"/>
  <c r="M31" i="10"/>
  <c r="E9" i="11" s="1"/>
  <c r="M19" i="10"/>
  <c r="E8" i="11" s="1"/>
  <c r="E23"/>
  <c r="E18"/>
  <c r="A3"/>
  <c r="AA191" i="10"/>
  <c r="Z191"/>
  <c r="Y191"/>
  <c r="W191"/>
  <c r="V191"/>
  <c r="U191"/>
  <c r="S191"/>
  <c r="R191"/>
  <c r="Q191"/>
  <c r="N191"/>
  <c r="L191"/>
  <c r="I191"/>
  <c r="AF187"/>
  <c r="AE187"/>
  <c r="AD187"/>
  <c r="AC187"/>
  <c r="AA187"/>
  <c r="Z187"/>
  <c r="Y187"/>
  <c r="W187"/>
  <c r="V187"/>
  <c r="U187"/>
  <c r="S187"/>
  <c r="R187"/>
  <c r="Q187"/>
  <c r="N187"/>
  <c r="L187"/>
  <c r="J187"/>
  <c r="I187"/>
  <c r="AE175"/>
  <c r="AD175"/>
  <c r="AC175"/>
  <c r="AA175"/>
  <c r="Z175"/>
  <c r="Y175"/>
  <c r="W175"/>
  <c r="V175"/>
  <c r="U175"/>
  <c r="S175"/>
  <c r="R175"/>
  <c r="Q175"/>
  <c r="N175"/>
  <c r="L175"/>
  <c r="J175"/>
  <c r="I175"/>
  <c r="AE163"/>
  <c r="AD163"/>
  <c r="AC163"/>
  <c r="AA163"/>
  <c r="Z163"/>
  <c r="Y163"/>
  <c r="W163"/>
  <c r="V163"/>
  <c r="U163"/>
  <c r="S163"/>
  <c r="R163"/>
  <c r="Q163"/>
  <c r="N163"/>
  <c r="L163"/>
  <c r="J163"/>
  <c r="I163"/>
  <c r="AE151"/>
  <c r="AD151"/>
  <c r="AC151"/>
  <c r="AA151"/>
  <c r="Z151"/>
  <c r="Y151"/>
  <c r="W151"/>
  <c r="V151"/>
  <c r="U151"/>
  <c r="S151"/>
  <c r="R151"/>
  <c r="Q151"/>
  <c r="N151"/>
  <c r="L151"/>
  <c r="J151"/>
  <c r="I151"/>
  <c r="AE139"/>
  <c r="AD139"/>
  <c r="AC139"/>
  <c r="AA139"/>
  <c r="Z139"/>
  <c r="Y139"/>
  <c r="W139"/>
  <c r="V139"/>
  <c r="U139"/>
  <c r="S139"/>
  <c r="R139"/>
  <c r="Q139"/>
  <c r="N139"/>
  <c r="L139"/>
  <c r="J139"/>
  <c r="I139"/>
  <c r="AE127"/>
  <c r="AD127"/>
  <c r="AC127"/>
  <c r="AA127"/>
  <c r="Z127"/>
  <c r="Y127"/>
  <c r="W127"/>
  <c r="V127"/>
  <c r="U127"/>
  <c r="S127"/>
  <c r="R127"/>
  <c r="Q127"/>
  <c r="N127"/>
  <c r="L127"/>
  <c r="J127"/>
  <c r="I127"/>
  <c r="AE115"/>
  <c r="AD115"/>
  <c r="AC115"/>
  <c r="AA115"/>
  <c r="Z115"/>
  <c r="Y115"/>
  <c r="W115"/>
  <c r="V115"/>
  <c r="U115"/>
  <c r="S115"/>
  <c r="R115"/>
  <c r="Q115"/>
  <c r="N115"/>
  <c r="L115"/>
  <c r="J115"/>
  <c r="I115"/>
  <c r="AE103"/>
  <c r="AD103"/>
  <c r="AC103"/>
  <c r="AA103"/>
  <c r="Z103"/>
  <c r="Y103"/>
  <c r="W103"/>
  <c r="V103"/>
  <c r="L15" i="11" s="1"/>
  <c r="U103" i="10"/>
  <c r="S103"/>
  <c r="R103"/>
  <c r="Q103"/>
  <c r="N103"/>
  <c r="L103"/>
  <c r="J103"/>
  <c r="I103"/>
  <c r="AE91"/>
  <c r="AD91"/>
  <c r="AC91"/>
  <c r="AA91"/>
  <c r="Z91"/>
  <c r="Y91"/>
  <c r="W91"/>
  <c r="V91"/>
  <c r="U91"/>
  <c r="S91"/>
  <c r="R91"/>
  <c r="Q91"/>
  <c r="N91"/>
  <c r="L91"/>
  <c r="J91"/>
  <c r="I91"/>
  <c r="AE79"/>
  <c r="AD79"/>
  <c r="AC79"/>
  <c r="AA79"/>
  <c r="Z79"/>
  <c r="Y79"/>
  <c r="W79"/>
  <c r="V79"/>
  <c r="U79"/>
  <c r="S79"/>
  <c r="R79"/>
  <c r="Q79"/>
  <c r="N79"/>
  <c r="L79"/>
  <c r="J79"/>
  <c r="I79"/>
  <c r="AE67"/>
  <c r="AD67"/>
  <c r="AC67"/>
  <c r="AA67"/>
  <c r="Z67"/>
  <c r="Y67"/>
  <c r="W67"/>
  <c r="V67"/>
  <c r="U67"/>
  <c r="S67"/>
  <c r="R67"/>
  <c r="Q67"/>
  <c r="N67"/>
  <c r="L67"/>
  <c r="J67"/>
  <c r="I67"/>
  <c r="AE55"/>
  <c r="AD55"/>
  <c r="AC55"/>
  <c r="W55"/>
  <c r="V55"/>
  <c r="U55"/>
  <c r="S55"/>
  <c r="R55"/>
  <c r="Q55"/>
  <c r="N55"/>
  <c r="L55"/>
  <c r="J55"/>
  <c r="I55"/>
  <c r="AE43"/>
  <c r="AD43"/>
  <c r="AC43"/>
  <c r="AA43"/>
  <c r="Z43"/>
  <c r="Y43"/>
  <c r="W43"/>
  <c r="V43"/>
  <c r="U43"/>
  <c r="S43"/>
  <c r="R43"/>
  <c r="Q43"/>
  <c r="N43"/>
  <c r="L43"/>
  <c r="J43"/>
  <c r="I43"/>
  <c r="AE31"/>
  <c r="AD31"/>
  <c r="AC31"/>
  <c r="AA31"/>
  <c r="Z31"/>
  <c r="Y31"/>
  <c r="W31"/>
  <c r="V31"/>
  <c r="U31"/>
  <c r="S31"/>
  <c r="R31"/>
  <c r="Q31"/>
  <c r="N31"/>
  <c r="L31"/>
  <c r="J31"/>
  <c r="I31"/>
  <c r="AF189"/>
  <c r="AB189"/>
  <c r="AB191" s="1"/>
  <c r="X189"/>
  <c r="X191" s="1"/>
  <c r="T189"/>
  <c r="AF186"/>
  <c r="AB186"/>
  <c r="X186"/>
  <c r="T186"/>
  <c r="AF185"/>
  <c r="AB185"/>
  <c r="X185"/>
  <c r="T185"/>
  <c r="AF184"/>
  <c r="AB184"/>
  <c r="X184"/>
  <c r="T184"/>
  <c r="AF183"/>
  <c r="AB183"/>
  <c r="X183"/>
  <c r="T183"/>
  <c r="AF182"/>
  <c r="AB182"/>
  <c r="X182"/>
  <c r="T182"/>
  <c r="AF181"/>
  <c r="AB181"/>
  <c r="X181"/>
  <c r="T181"/>
  <c r="AF180"/>
  <c r="AB180"/>
  <c r="X180"/>
  <c r="T180"/>
  <c r="AF179"/>
  <c r="AB179"/>
  <c r="X179"/>
  <c r="T179"/>
  <c r="AF178"/>
  <c r="AB178"/>
  <c r="X178"/>
  <c r="T178"/>
  <c r="AF177"/>
  <c r="AB177"/>
  <c r="AB187" s="1"/>
  <c r="X177"/>
  <c r="X187" s="1"/>
  <c r="T177"/>
  <c r="T187" s="1"/>
  <c r="AF174"/>
  <c r="AB174"/>
  <c r="X174"/>
  <c r="T174"/>
  <c r="AF173"/>
  <c r="AB173"/>
  <c r="X173"/>
  <c r="T173"/>
  <c r="AF172"/>
  <c r="AB172"/>
  <c r="X172"/>
  <c r="T172"/>
  <c r="AF171"/>
  <c r="AB171"/>
  <c r="X171"/>
  <c r="T171"/>
  <c r="AF170"/>
  <c r="AB170"/>
  <c r="X170"/>
  <c r="T170"/>
  <c r="AF169"/>
  <c r="AB169"/>
  <c r="X169"/>
  <c r="T169"/>
  <c r="AF168"/>
  <c r="AB168"/>
  <c r="X168"/>
  <c r="T168"/>
  <c r="AF167"/>
  <c r="AB167"/>
  <c r="X167"/>
  <c r="T167"/>
  <c r="AF166"/>
  <c r="AB166"/>
  <c r="X166"/>
  <c r="T166"/>
  <c r="AF165"/>
  <c r="AF175" s="1"/>
  <c r="AB165"/>
  <c r="AB175" s="1"/>
  <c r="X165"/>
  <c r="X175" s="1"/>
  <c r="T165"/>
  <c r="T175" s="1"/>
  <c r="AF162"/>
  <c r="AB162"/>
  <c r="X162"/>
  <c r="T162"/>
  <c r="AF161"/>
  <c r="AB161"/>
  <c r="X161"/>
  <c r="T161"/>
  <c r="AF160"/>
  <c r="AB160"/>
  <c r="X160"/>
  <c r="T160"/>
  <c r="AF159"/>
  <c r="AB159"/>
  <c r="X159"/>
  <c r="T159"/>
  <c r="AF158"/>
  <c r="AB158"/>
  <c r="X158"/>
  <c r="T158"/>
  <c r="AF157"/>
  <c r="AB157"/>
  <c r="X157"/>
  <c r="T157"/>
  <c r="AF156"/>
  <c r="AB156"/>
  <c r="X156"/>
  <c r="T156"/>
  <c r="AF155"/>
  <c r="AB155"/>
  <c r="X155"/>
  <c r="T155"/>
  <c r="AF154"/>
  <c r="AB154"/>
  <c r="X154"/>
  <c r="T154"/>
  <c r="AF153"/>
  <c r="AF163" s="1"/>
  <c r="AB153"/>
  <c r="AB163" s="1"/>
  <c r="X153"/>
  <c r="X163" s="1"/>
  <c r="T153"/>
  <c r="AF150"/>
  <c r="AB150"/>
  <c r="X150"/>
  <c r="T150"/>
  <c r="AF149"/>
  <c r="AB149"/>
  <c r="X149"/>
  <c r="T149"/>
  <c r="AF148"/>
  <c r="AB148"/>
  <c r="X148"/>
  <c r="T148"/>
  <c r="AF147"/>
  <c r="AB147"/>
  <c r="X147"/>
  <c r="T147"/>
  <c r="AF146"/>
  <c r="AB146"/>
  <c r="X146"/>
  <c r="T146"/>
  <c r="AF145"/>
  <c r="AB145"/>
  <c r="X145"/>
  <c r="T145"/>
  <c r="AF144"/>
  <c r="AB144"/>
  <c r="X144"/>
  <c r="T144"/>
  <c r="AF143"/>
  <c r="AB143"/>
  <c r="X143"/>
  <c r="T143"/>
  <c r="AF142"/>
  <c r="AB142"/>
  <c r="X142"/>
  <c r="T142"/>
  <c r="AF141"/>
  <c r="AF151" s="1"/>
  <c r="AB141"/>
  <c r="AB151" s="1"/>
  <c r="X141"/>
  <c r="X151" s="1"/>
  <c r="T141"/>
  <c r="T151" s="1"/>
  <c r="AF138"/>
  <c r="AB138"/>
  <c r="X138"/>
  <c r="T138"/>
  <c r="AF137"/>
  <c r="AB137"/>
  <c r="X137"/>
  <c r="T137"/>
  <c r="AF136"/>
  <c r="AB136"/>
  <c r="X136"/>
  <c r="T136"/>
  <c r="AF135"/>
  <c r="AB135"/>
  <c r="X135"/>
  <c r="T135"/>
  <c r="AF134"/>
  <c r="AB134"/>
  <c r="X134"/>
  <c r="T134"/>
  <c r="AF133"/>
  <c r="AB133"/>
  <c r="X133"/>
  <c r="T133"/>
  <c r="AF132"/>
  <c r="AB132"/>
  <c r="X132"/>
  <c r="T132"/>
  <c r="AF131"/>
  <c r="AB131"/>
  <c r="X131"/>
  <c r="T131"/>
  <c r="AF130"/>
  <c r="AB130"/>
  <c r="X130"/>
  <c r="T130"/>
  <c r="AF129"/>
  <c r="AF139" s="1"/>
  <c r="AB129"/>
  <c r="AB139" s="1"/>
  <c r="X129"/>
  <c r="X139" s="1"/>
  <c r="T129"/>
  <c r="T139" s="1"/>
  <c r="AF126"/>
  <c r="AB126"/>
  <c r="X126"/>
  <c r="T126"/>
  <c r="AF125"/>
  <c r="AB125"/>
  <c r="X125"/>
  <c r="T125"/>
  <c r="AF124"/>
  <c r="AB124"/>
  <c r="X124"/>
  <c r="T124"/>
  <c r="AF123"/>
  <c r="AB123"/>
  <c r="X123"/>
  <c r="T123"/>
  <c r="AF122"/>
  <c r="AB122"/>
  <c r="X122"/>
  <c r="T122"/>
  <c r="AF121"/>
  <c r="AB121"/>
  <c r="X121"/>
  <c r="T121"/>
  <c r="AF120"/>
  <c r="AB120"/>
  <c r="X120"/>
  <c r="T120"/>
  <c r="AF119"/>
  <c r="AB119"/>
  <c r="X119"/>
  <c r="T119"/>
  <c r="AF118"/>
  <c r="AB118"/>
  <c r="X118"/>
  <c r="T118"/>
  <c r="AF117"/>
  <c r="AF127" s="1"/>
  <c r="AB117"/>
  <c r="AB127" s="1"/>
  <c r="X117"/>
  <c r="X127" s="1"/>
  <c r="T117"/>
  <c r="T127" s="1"/>
  <c r="AF114"/>
  <c r="AB114"/>
  <c r="X114"/>
  <c r="T114"/>
  <c r="AF113"/>
  <c r="AB113"/>
  <c r="X113"/>
  <c r="T113"/>
  <c r="AF112"/>
  <c r="AB112"/>
  <c r="X112"/>
  <c r="T112"/>
  <c r="AF111"/>
  <c r="AB111"/>
  <c r="X111"/>
  <c r="T111"/>
  <c r="AF110"/>
  <c r="AB110"/>
  <c r="X110"/>
  <c r="T110"/>
  <c r="AF109"/>
  <c r="AB109"/>
  <c r="X109"/>
  <c r="T109"/>
  <c r="AF108"/>
  <c r="AB108"/>
  <c r="X108"/>
  <c r="T108"/>
  <c r="AF107"/>
  <c r="AB107"/>
  <c r="X107"/>
  <c r="T107"/>
  <c r="AF106"/>
  <c r="AB106"/>
  <c r="X106"/>
  <c r="T106"/>
  <c r="AF105"/>
  <c r="AF115" s="1"/>
  <c r="AB105"/>
  <c r="X105"/>
  <c r="T105"/>
  <c r="AF102"/>
  <c r="AB102"/>
  <c r="X102"/>
  <c r="T102"/>
  <c r="AF101"/>
  <c r="AB101"/>
  <c r="X101"/>
  <c r="T101"/>
  <c r="AF100"/>
  <c r="AB100"/>
  <c r="X100"/>
  <c r="T100"/>
  <c r="AF99"/>
  <c r="AB99"/>
  <c r="X99"/>
  <c r="T99"/>
  <c r="AF98"/>
  <c r="AB98"/>
  <c r="X98"/>
  <c r="T98"/>
  <c r="AF97"/>
  <c r="AB97"/>
  <c r="X97"/>
  <c r="T97"/>
  <c r="AF96"/>
  <c r="AB96"/>
  <c r="X96"/>
  <c r="T96"/>
  <c r="AF95"/>
  <c r="AB95"/>
  <c r="X95"/>
  <c r="T95"/>
  <c r="AF94"/>
  <c r="AB94"/>
  <c r="X94"/>
  <c r="T94"/>
  <c r="AF93"/>
  <c r="AF103" s="1"/>
  <c r="AB93"/>
  <c r="AB103" s="1"/>
  <c r="X93"/>
  <c r="X103" s="1"/>
  <c r="T93"/>
  <c r="T103" s="1"/>
  <c r="AF90"/>
  <c r="AB90"/>
  <c r="X90"/>
  <c r="T90"/>
  <c r="AF89"/>
  <c r="AB89"/>
  <c r="X89"/>
  <c r="T89"/>
  <c r="AF88"/>
  <c r="AB88"/>
  <c r="X88"/>
  <c r="T88"/>
  <c r="AF87"/>
  <c r="AB87"/>
  <c r="X87"/>
  <c r="T87"/>
  <c r="AF86"/>
  <c r="AB86"/>
  <c r="X86"/>
  <c r="T86"/>
  <c r="AF85"/>
  <c r="AB85"/>
  <c r="X85"/>
  <c r="T85"/>
  <c r="AF84"/>
  <c r="AB84"/>
  <c r="X84"/>
  <c r="T84"/>
  <c r="AF83"/>
  <c r="AB83"/>
  <c r="X83"/>
  <c r="T83"/>
  <c r="AF82"/>
  <c r="AB82"/>
  <c r="X82"/>
  <c r="T82"/>
  <c r="AF81"/>
  <c r="AB81"/>
  <c r="AB91" s="1"/>
  <c r="X81"/>
  <c r="X91" s="1"/>
  <c r="T81"/>
  <c r="AF78"/>
  <c r="AB78"/>
  <c r="X78"/>
  <c r="T78"/>
  <c r="AF77"/>
  <c r="AB77"/>
  <c r="X77"/>
  <c r="T77"/>
  <c r="AF76"/>
  <c r="AB76"/>
  <c r="X76"/>
  <c r="T76"/>
  <c r="AF75"/>
  <c r="AB75"/>
  <c r="X75"/>
  <c r="T75"/>
  <c r="AF74"/>
  <c r="AB74"/>
  <c r="X74"/>
  <c r="T74"/>
  <c r="AF73"/>
  <c r="AB73"/>
  <c r="X73"/>
  <c r="T73"/>
  <c r="AF72"/>
  <c r="AB72"/>
  <c r="X72"/>
  <c r="T72"/>
  <c r="AF71"/>
  <c r="AB71"/>
  <c r="X71"/>
  <c r="T71"/>
  <c r="AF70"/>
  <c r="AB70"/>
  <c r="X70"/>
  <c r="T70"/>
  <c r="AF69"/>
  <c r="AF79" s="1"/>
  <c r="AB69"/>
  <c r="AB79" s="1"/>
  <c r="X69"/>
  <c r="X79" s="1"/>
  <c r="T69"/>
  <c r="AF66"/>
  <c r="AB66"/>
  <c r="X66"/>
  <c r="T66"/>
  <c r="AF65"/>
  <c r="AB65"/>
  <c r="X65"/>
  <c r="T65"/>
  <c r="AF64"/>
  <c r="AB64"/>
  <c r="X64"/>
  <c r="T64"/>
  <c r="AF63"/>
  <c r="AB63"/>
  <c r="X63"/>
  <c r="T63"/>
  <c r="AF62"/>
  <c r="AB62"/>
  <c r="X62"/>
  <c r="T62"/>
  <c r="AF61"/>
  <c r="AB61"/>
  <c r="X61"/>
  <c r="T61"/>
  <c r="AF60"/>
  <c r="AB60"/>
  <c r="X60"/>
  <c r="T60"/>
  <c r="AF59"/>
  <c r="AB59"/>
  <c r="X59"/>
  <c r="T59"/>
  <c r="AF58"/>
  <c r="AB58"/>
  <c r="X58"/>
  <c r="T58"/>
  <c r="AF57"/>
  <c r="AF67" s="1"/>
  <c r="AB57"/>
  <c r="AB67" s="1"/>
  <c r="X57"/>
  <c r="X67" s="1"/>
  <c r="T57"/>
  <c r="AF54"/>
  <c r="AB54"/>
  <c r="X54"/>
  <c r="T54"/>
  <c r="AF53"/>
  <c r="AB53"/>
  <c r="X53"/>
  <c r="T53"/>
  <c r="AF52"/>
  <c r="AB52"/>
  <c r="X52"/>
  <c r="T52"/>
  <c r="AF51"/>
  <c r="AB51"/>
  <c r="X51"/>
  <c r="T51"/>
  <c r="AF50"/>
  <c r="AB50"/>
  <c r="X50"/>
  <c r="T50"/>
  <c r="AF49"/>
  <c r="AB49"/>
  <c r="X49"/>
  <c r="T49"/>
  <c r="AF48"/>
  <c r="AB48"/>
  <c r="X48"/>
  <c r="T48"/>
  <c r="AF47"/>
  <c r="AB47"/>
  <c r="X47"/>
  <c r="T47"/>
  <c r="AF46"/>
  <c r="AB46"/>
  <c r="X46"/>
  <c r="T46"/>
  <c r="AF45"/>
  <c r="AF55" s="1"/>
  <c r="AB45"/>
  <c r="AB55" s="1"/>
  <c r="X45"/>
  <c r="X55" s="1"/>
  <c r="T45"/>
  <c r="T55" s="1"/>
  <c r="AF42"/>
  <c r="AB42"/>
  <c r="X42"/>
  <c r="T42"/>
  <c r="AF41"/>
  <c r="AB41"/>
  <c r="X41"/>
  <c r="T41"/>
  <c r="AF40"/>
  <c r="AB40"/>
  <c r="X40"/>
  <c r="T40"/>
  <c r="AF39"/>
  <c r="AB39"/>
  <c r="X39"/>
  <c r="T39"/>
  <c r="AF38"/>
  <c r="AB38"/>
  <c r="X38"/>
  <c r="T38"/>
  <c r="AF37"/>
  <c r="AB37"/>
  <c r="X37"/>
  <c r="T37"/>
  <c r="AF36"/>
  <c r="AB36"/>
  <c r="X36"/>
  <c r="T36"/>
  <c r="AF35"/>
  <c r="AB35"/>
  <c r="X35"/>
  <c r="T35"/>
  <c r="AF34"/>
  <c r="AB34"/>
  <c r="X34"/>
  <c r="T34"/>
  <c r="AF33"/>
  <c r="AF43" s="1"/>
  <c r="AB33"/>
  <c r="AB43" s="1"/>
  <c r="X33"/>
  <c r="X43" s="1"/>
  <c r="T33"/>
  <c r="T43" s="1"/>
  <c r="AF30"/>
  <c r="AB30"/>
  <c r="X30"/>
  <c r="T30"/>
  <c r="AF29"/>
  <c r="AB29"/>
  <c r="X29"/>
  <c r="T29"/>
  <c r="AF28"/>
  <c r="AB28"/>
  <c r="X28"/>
  <c r="T28"/>
  <c r="AF27"/>
  <c r="AB27"/>
  <c r="X27"/>
  <c r="T27"/>
  <c r="AF26"/>
  <c r="AB26"/>
  <c r="X26"/>
  <c r="T26"/>
  <c r="AF25"/>
  <c r="AB25"/>
  <c r="X25"/>
  <c r="T25"/>
  <c r="AF24"/>
  <c r="AB24"/>
  <c r="X24"/>
  <c r="T24"/>
  <c r="AF23"/>
  <c r="AB23"/>
  <c r="X23"/>
  <c r="T23"/>
  <c r="AF22"/>
  <c r="AB22"/>
  <c r="X22"/>
  <c r="T22"/>
  <c r="AF21"/>
  <c r="AF31" s="1"/>
  <c r="AB21"/>
  <c r="AB31" s="1"/>
  <c r="X21"/>
  <c r="X31" s="1"/>
  <c r="T21"/>
  <c r="T9"/>
  <c r="AF18"/>
  <c r="AF17"/>
  <c r="AF16"/>
  <c r="AF15"/>
  <c r="AF14"/>
  <c r="AF13"/>
  <c r="AF12"/>
  <c r="AF11"/>
  <c r="AF10"/>
  <c r="AF9"/>
  <c r="AB18"/>
  <c r="AB17"/>
  <c r="AB16"/>
  <c r="AB15"/>
  <c r="AB14"/>
  <c r="AB13"/>
  <c r="AB12"/>
  <c r="AB11"/>
  <c r="AB10"/>
  <c r="AB9"/>
  <c r="X18"/>
  <c r="X17"/>
  <c r="X16"/>
  <c r="X15"/>
  <c r="X14"/>
  <c r="X13"/>
  <c r="X12"/>
  <c r="X11"/>
  <c r="X10"/>
  <c r="X9"/>
  <c r="T11"/>
  <c r="T12"/>
  <c r="T13"/>
  <c r="T14"/>
  <c r="T15"/>
  <c r="T16"/>
  <c r="T17"/>
  <c r="AE19"/>
  <c r="AD19"/>
  <c r="AC19"/>
  <c r="AA19"/>
  <c r="Z19"/>
  <c r="Y19"/>
  <c r="W19"/>
  <c r="V19"/>
  <c r="U19"/>
  <c r="S19"/>
  <c r="R19"/>
  <c r="Q19"/>
  <c r="N19"/>
  <c r="L19"/>
  <c r="J19"/>
  <c r="I19"/>
  <c r="A5" i="11"/>
  <c r="B11" i="32" l="1"/>
  <c r="I111" i="31"/>
  <c r="AB16" i="29"/>
  <c r="R8" i="30" s="1"/>
  <c r="AF308" i="29"/>
  <c r="V19" i="30" s="1"/>
  <c r="V14" i="32"/>
  <c r="AF54" i="29"/>
  <c r="V11" i="30" s="1"/>
  <c r="B9" i="32"/>
  <c r="V20" i="34"/>
  <c r="P23" i="36"/>
  <c r="Q10" i="32"/>
  <c r="AG34" i="25"/>
  <c r="AG36"/>
  <c r="AH36" s="1"/>
  <c r="AG38"/>
  <c r="AG41"/>
  <c r="AG37"/>
  <c r="AG39"/>
  <c r="AG42"/>
  <c r="V22" i="34"/>
  <c r="AB325" i="33"/>
  <c r="R20" i="34" s="1"/>
  <c r="V16"/>
  <c r="AB167" i="33"/>
  <c r="R14" i="34" s="1"/>
  <c r="AB135" i="33"/>
  <c r="R13" i="34" s="1"/>
  <c r="AB36" i="33"/>
  <c r="R10" i="34" s="1"/>
  <c r="V8"/>
  <c r="AB220" i="29"/>
  <c r="R15" i="30" s="1"/>
  <c r="AB93" i="29"/>
  <c r="R12" i="30" s="1"/>
  <c r="O16" i="36"/>
  <c r="P13"/>
  <c r="AF378" i="29"/>
  <c r="V22" i="30" s="1"/>
  <c r="AG137" i="27"/>
  <c r="AH137" s="1"/>
  <c r="H13" i="36"/>
  <c r="AB286" i="29"/>
  <c r="R17" i="30" s="1"/>
  <c r="AB54" i="29"/>
  <c r="R11" i="30" s="1"/>
  <c r="T54" i="29"/>
  <c r="J11" i="30" s="1"/>
  <c r="N10"/>
  <c r="I386" i="33"/>
  <c r="I382" i="29"/>
  <c r="AG28"/>
  <c r="AG37" s="1"/>
  <c r="U18" i="32"/>
  <c r="AG131" i="23"/>
  <c r="AH131" s="1"/>
  <c r="AG133"/>
  <c r="AG134"/>
  <c r="AG135"/>
  <c r="AG137"/>
  <c r="AH137" s="1"/>
  <c r="AG33" i="27"/>
  <c r="AG82"/>
  <c r="AG83"/>
  <c r="AG85"/>
  <c r="AG86"/>
  <c r="AG88"/>
  <c r="AH88" s="1"/>
  <c r="AG89"/>
  <c r="AG90"/>
  <c r="AH90" s="1"/>
  <c r="AG130"/>
  <c r="AH130" s="1"/>
  <c r="AG132"/>
  <c r="AH132" s="1"/>
  <c r="AG133"/>
  <c r="AG134"/>
  <c r="AH134" s="1"/>
  <c r="AG135"/>
  <c r="AH135" s="1"/>
  <c r="AG165"/>
  <c r="Q16" i="32"/>
  <c r="P21" i="36"/>
  <c r="H23"/>
  <c r="I22" i="32"/>
  <c r="AG28" i="35"/>
  <c r="AH28" s="1"/>
  <c r="AG76"/>
  <c r="AH76" s="1"/>
  <c r="AG133"/>
  <c r="AG181"/>
  <c r="AG183"/>
  <c r="AH183" s="1"/>
  <c r="AG184"/>
  <c r="AH184" s="1"/>
  <c r="AG185"/>
  <c r="AH185" s="1"/>
  <c r="I12" i="36"/>
  <c r="O14"/>
  <c r="AG117" i="35"/>
  <c r="AG15"/>
  <c r="AH15" s="1"/>
  <c r="AG16"/>
  <c r="AH16" s="1"/>
  <c r="AG17"/>
  <c r="AG59"/>
  <c r="AH59" s="1"/>
  <c r="AG61"/>
  <c r="AH61" s="1"/>
  <c r="AG148"/>
  <c r="AG10"/>
  <c r="AG14"/>
  <c r="AH14" s="1"/>
  <c r="AG119"/>
  <c r="AH119" s="1"/>
  <c r="AG34"/>
  <c r="AH34" s="1"/>
  <c r="AG95"/>
  <c r="AH95" s="1"/>
  <c r="AG96"/>
  <c r="AH96" s="1"/>
  <c r="AG98"/>
  <c r="AH98" s="1"/>
  <c r="AG99"/>
  <c r="AH99" s="1"/>
  <c r="AG101"/>
  <c r="AH101" s="1"/>
  <c r="AG189"/>
  <c r="AH189" s="1"/>
  <c r="AG182"/>
  <c r="AG186"/>
  <c r="AH186" s="1"/>
  <c r="AG168"/>
  <c r="AH168" s="1"/>
  <c r="AG170"/>
  <c r="AG165"/>
  <c r="AH165" s="1"/>
  <c r="AG167"/>
  <c r="AH167" s="1"/>
  <c r="AG169"/>
  <c r="AH169" s="1"/>
  <c r="T175"/>
  <c r="AF175"/>
  <c r="AG154"/>
  <c r="AH154" s="1"/>
  <c r="AG155"/>
  <c r="AH155" s="1"/>
  <c r="AG157"/>
  <c r="AG158"/>
  <c r="AH158" s="1"/>
  <c r="AG159"/>
  <c r="AH159" s="1"/>
  <c r="AG160"/>
  <c r="AH160" s="1"/>
  <c r="AG161"/>
  <c r="AH161" s="1"/>
  <c r="AF151"/>
  <c r="X151"/>
  <c r="AG143"/>
  <c r="AH143" s="1"/>
  <c r="AG144"/>
  <c r="AG146"/>
  <c r="AH146" s="1"/>
  <c r="AG147"/>
  <c r="AH147" s="1"/>
  <c r="AG149"/>
  <c r="AH149" s="1"/>
  <c r="AG130"/>
  <c r="AH130" s="1"/>
  <c r="AG134"/>
  <c r="AH134" s="1"/>
  <c r="AG136"/>
  <c r="AH136" s="1"/>
  <c r="AG137"/>
  <c r="AH137" s="1"/>
  <c r="AF127"/>
  <c r="AB127"/>
  <c r="AG124"/>
  <c r="AH124" s="1"/>
  <c r="AG120"/>
  <c r="AH120" s="1"/>
  <c r="AG121"/>
  <c r="AH121" s="1"/>
  <c r="AG122"/>
  <c r="AH122" s="1"/>
  <c r="T127"/>
  <c r="AG110"/>
  <c r="AH110" s="1"/>
  <c r="AG111"/>
  <c r="AH111" s="1"/>
  <c r="AG112"/>
  <c r="AH112" s="1"/>
  <c r="AG107"/>
  <c r="AH107" s="1"/>
  <c r="AG109"/>
  <c r="AH109" s="1"/>
  <c r="AG113"/>
  <c r="AH113" s="1"/>
  <c r="AF103"/>
  <c r="X103"/>
  <c r="AG90"/>
  <c r="AH90" s="1"/>
  <c r="AG82"/>
  <c r="AG86"/>
  <c r="AH86" s="1"/>
  <c r="AG88"/>
  <c r="AH88" s="1"/>
  <c r="AG89"/>
  <c r="AH89" s="1"/>
  <c r="AG85"/>
  <c r="AH85" s="1"/>
  <c r="AG72"/>
  <c r="AH72" s="1"/>
  <c r="AG74"/>
  <c r="AH74" s="1"/>
  <c r="AG69"/>
  <c r="AH69" s="1"/>
  <c r="AG71"/>
  <c r="AH71" s="1"/>
  <c r="AG73"/>
  <c r="AH73" s="1"/>
  <c r="T79"/>
  <c r="AF79"/>
  <c r="W191"/>
  <c r="AG58"/>
  <c r="AH58" s="1"/>
  <c r="AG62"/>
  <c r="AH62" s="1"/>
  <c r="AG63"/>
  <c r="AH63" s="1"/>
  <c r="AG64"/>
  <c r="AH64" s="1"/>
  <c r="AG65"/>
  <c r="M191"/>
  <c r="S191"/>
  <c r="Y191"/>
  <c r="AG48"/>
  <c r="AH48" s="1"/>
  <c r="AG50"/>
  <c r="AH50" s="1"/>
  <c r="AG51"/>
  <c r="AH51" s="1"/>
  <c r="AG53"/>
  <c r="AH53" s="1"/>
  <c r="AG47"/>
  <c r="AH47" s="1"/>
  <c r="AF55"/>
  <c r="AB55"/>
  <c r="AG52"/>
  <c r="AH52" s="1"/>
  <c r="AG42"/>
  <c r="AH42" s="1"/>
  <c r="L191"/>
  <c r="R191"/>
  <c r="AC191"/>
  <c r="AG37"/>
  <c r="AH37" s="1"/>
  <c r="AG38"/>
  <c r="AH38" s="1"/>
  <c r="AG40"/>
  <c r="AG41"/>
  <c r="AG24"/>
  <c r="AH24" s="1"/>
  <c r="AG25"/>
  <c r="AH25" s="1"/>
  <c r="T31"/>
  <c r="J191"/>
  <c r="Q191"/>
  <c r="V191"/>
  <c r="AA191"/>
  <c r="AG21"/>
  <c r="AH21" s="1"/>
  <c r="AG23"/>
  <c r="AH23" s="1"/>
  <c r="AG26"/>
  <c r="AH26" s="1"/>
  <c r="I191"/>
  <c r="N191"/>
  <c r="U191"/>
  <c r="AE191"/>
  <c r="AF31"/>
  <c r="AG11"/>
  <c r="AH11" s="1"/>
  <c r="E8" i="36"/>
  <c r="E24" s="1"/>
  <c r="F8"/>
  <c r="F24" s="1"/>
  <c r="AG13" i="35"/>
  <c r="AH13" s="1"/>
  <c r="B8" i="36"/>
  <c r="B24" s="1"/>
  <c r="AB19" i="35"/>
  <c r="C24" i="36"/>
  <c r="R11" i="34"/>
  <c r="AG303" i="33"/>
  <c r="AG307"/>
  <c r="AH307" s="1"/>
  <c r="AG384"/>
  <c r="AG385" s="1"/>
  <c r="W23" i="34" s="1"/>
  <c r="X382" i="33"/>
  <c r="N22" i="34" s="1"/>
  <c r="R22"/>
  <c r="V21"/>
  <c r="R21"/>
  <c r="AG327" i="33"/>
  <c r="AG331" s="1"/>
  <c r="T331"/>
  <c r="J21" i="34" s="1"/>
  <c r="AG313" i="33"/>
  <c r="T311"/>
  <c r="J19" i="34" s="1"/>
  <c r="V19"/>
  <c r="R19"/>
  <c r="V17"/>
  <c r="X290" i="33"/>
  <c r="N17" i="34" s="1"/>
  <c r="T290" i="33"/>
  <c r="J17" i="34" s="1"/>
  <c r="R15"/>
  <c r="N15"/>
  <c r="J15"/>
  <c r="V15"/>
  <c r="T135" i="33"/>
  <c r="J13" i="34" s="1"/>
  <c r="N386" i="33"/>
  <c r="U386"/>
  <c r="Z386"/>
  <c r="V13" i="34"/>
  <c r="AE386" i="33"/>
  <c r="AD386"/>
  <c r="V12" i="34"/>
  <c r="AG55" i="33"/>
  <c r="AG92" s="1"/>
  <c r="Y386"/>
  <c r="S386"/>
  <c r="X53"/>
  <c r="N11" i="34" s="1"/>
  <c r="AF53" i="33"/>
  <c r="V11" i="34" s="1"/>
  <c r="AG38" i="33"/>
  <c r="T53"/>
  <c r="J11" i="34" s="1"/>
  <c r="V9"/>
  <c r="R9"/>
  <c r="I24"/>
  <c r="W386" i="33"/>
  <c r="Q386"/>
  <c r="T25"/>
  <c r="J9" i="34" s="1"/>
  <c r="M386" i="33"/>
  <c r="M8" i="34"/>
  <c r="M24" s="1"/>
  <c r="S8"/>
  <c r="AA386" i="33"/>
  <c r="E24" i="34"/>
  <c r="T24"/>
  <c r="L24"/>
  <c r="T16" i="33"/>
  <c r="J8" i="34" s="1"/>
  <c r="B8"/>
  <c r="B24" s="1"/>
  <c r="F8"/>
  <c r="F24" s="1"/>
  <c r="G8"/>
  <c r="G24" s="1"/>
  <c r="P24"/>
  <c r="Q24"/>
  <c r="U24"/>
  <c r="V23" i="32"/>
  <c r="M14"/>
  <c r="U20"/>
  <c r="AB93" i="31"/>
  <c r="R21" i="32" s="1"/>
  <c r="M10"/>
  <c r="I16"/>
  <c r="M18"/>
  <c r="M20"/>
  <c r="U21"/>
  <c r="M22"/>
  <c r="H9" i="36"/>
  <c r="H12"/>
  <c r="O21"/>
  <c r="O22"/>
  <c r="I23"/>
  <c r="Q23"/>
  <c r="X45" i="31"/>
  <c r="N13" i="32" s="1"/>
  <c r="AG78" i="31"/>
  <c r="I21" i="32"/>
  <c r="I15"/>
  <c r="Q11" i="36"/>
  <c r="O13"/>
  <c r="O23"/>
  <c r="U22" i="32"/>
  <c r="Q22" i="36"/>
  <c r="H22"/>
  <c r="P22"/>
  <c r="H21"/>
  <c r="AG92" i="31"/>
  <c r="AH92" s="1"/>
  <c r="T93"/>
  <c r="Q21" i="32"/>
  <c r="X93" i="31"/>
  <c r="AF93"/>
  <c r="M21" i="32"/>
  <c r="I20" i="36"/>
  <c r="Q20"/>
  <c r="H20"/>
  <c r="P20"/>
  <c r="O20"/>
  <c r="R19" i="32"/>
  <c r="X86" i="31"/>
  <c r="I19" i="36"/>
  <c r="Q19"/>
  <c r="T86" i="31"/>
  <c r="H19" i="36"/>
  <c r="P19"/>
  <c r="O19"/>
  <c r="O18"/>
  <c r="Q18" i="32"/>
  <c r="I18" i="36"/>
  <c r="H18"/>
  <c r="P18"/>
  <c r="H17"/>
  <c r="P17"/>
  <c r="AB76" i="31"/>
  <c r="O17" i="36"/>
  <c r="T76" i="31"/>
  <c r="I17" i="36"/>
  <c r="Q17"/>
  <c r="H16"/>
  <c r="P16"/>
  <c r="X62" i="31"/>
  <c r="Q15" i="36"/>
  <c r="T62" i="31"/>
  <c r="H15" i="36"/>
  <c r="P15"/>
  <c r="O15"/>
  <c r="I14" i="32"/>
  <c r="Q14" i="36"/>
  <c r="H14"/>
  <c r="P14"/>
  <c r="AB45" i="31"/>
  <c r="AG41"/>
  <c r="T45"/>
  <c r="Q13" i="32"/>
  <c r="I13"/>
  <c r="Q12" i="36"/>
  <c r="P12"/>
  <c r="O12"/>
  <c r="R11" i="32"/>
  <c r="I11" i="36"/>
  <c r="X29" i="31"/>
  <c r="H11" i="36"/>
  <c r="P11"/>
  <c r="T29" i="31"/>
  <c r="O11" i="36"/>
  <c r="O10"/>
  <c r="AG17" i="31"/>
  <c r="U10" i="32"/>
  <c r="I10" i="36"/>
  <c r="H10"/>
  <c r="P10"/>
  <c r="P9"/>
  <c r="T15" i="31"/>
  <c r="O9" i="36"/>
  <c r="N111" i="31"/>
  <c r="AB15"/>
  <c r="I9" i="36"/>
  <c r="AA111" i="31"/>
  <c r="I8" i="36"/>
  <c r="Q8"/>
  <c r="AG9" i="31"/>
  <c r="AH9" s="1"/>
  <c r="T10"/>
  <c r="H8" i="36"/>
  <c r="P8"/>
  <c r="AF10" i="31"/>
  <c r="AB10"/>
  <c r="X10"/>
  <c r="R19" i="30"/>
  <c r="AG10" i="29"/>
  <c r="AG172"/>
  <c r="AH172" s="1"/>
  <c r="AG173"/>
  <c r="AH173" s="1"/>
  <c r="AG303"/>
  <c r="AH303" s="1"/>
  <c r="X326"/>
  <c r="N21" i="30" s="1"/>
  <c r="AG322" i="29"/>
  <c r="AG326" s="1"/>
  <c r="T326"/>
  <c r="J21" i="30" s="1"/>
  <c r="V21"/>
  <c r="R21"/>
  <c r="R20"/>
  <c r="X308" i="29"/>
  <c r="N19" i="30" s="1"/>
  <c r="AG301" i="29"/>
  <c r="AH301" s="1"/>
  <c r="T308"/>
  <c r="J19" i="30" s="1"/>
  <c r="AG302" i="29"/>
  <c r="AH302" s="1"/>
  <c r="J17" i="30"/>
  <c r="V17"/>
  <c r="V15"/>
  <c r="T220" i="29"/>
  <c r="J15" i="30" s="1"/>
  <c r="AG169" i="29"/>
  <c r="AH169" s="1"/>
  <c r="AG171"/>
  <c r="AH171" s="1"/>
  <c r="V13" i="30"/>
  <c r="R13"/>
  <c r="N13"/>
  <c r="AG95" i="29"/>
  <c r="J13" i="30"/>
  <c r="AA382" i="29"/>
  <c r="AG40"/>
  <c r="AH40" s="1"/>
  <c r="AG42"/>
  <c r="AH42" s="1"/>
  <c r="AG45"/>
  <c r="AH45" s="1"/>
  <c r="AG46"/>
  <c r="AH46" s="1"/>
  <c r="X54"/>
  <c r="N11" i="30" s="1"/>
  <c r="R9"/>
  <c r="N9"/>
  <c r="J9"/>
  <c r="V8"/>
  <c r="N8"/>
  <c r="AG61" i="27"/>
  <c r="AH61" s="1"/>
  <c r="AG62"/>
  <c r="AH62" s="1"/>
  <c r="AG65"/>
  <c r="AG66"/>
  <c r="AH66" s="1"/>
  <c r="AG99"/>
  <c r="AH99" s="1"/>
  <c r="AG106"/>
  <c r="AH106" s="1"/>
  <c r="AG109"/>
  <c r="AG110"/>
  <c r="AH110" s="1"/>
  <c r="AG112"/>
  <c r="AH112" s="1"/>
  <c r="AG113"/>
  <c r="AG114"/>
  <c r="AF127"/>
  <c r="V17" i="28" s="1"/>
  <c r="AG144" i="27"/>
  <c r="AH144" s="1"/>
  <c r="AG147"/>
  <c r="AH147" s="1"/>
  <c r="AG148"/>
  <c r="AG150"/>
  <c r="AH150" s="1"/>
  <c r="AB19"/>
  <c r="R8" i="28" s="1"/>
  <c r="AB151" i="27"/>
  <c r="R19" i="28" s="1"/>
  <c r="AB55" i="27"/>
  <c r="R11" i="28" s="1"/>
  <c r="AG157" i="27"/>
  <c r="AF19"/>
  <c r="V8" i="28" s="1"/>
  <c r="AB31" i="27"/>
  <c r="R9" i="28" s="1"/>
  <c r="AG46" i="27"/>
  <c r="AH46" s="1"/>
  <c r="AG100"/>
  <c r="AH100" s="1"/>
  <c r="X139"/>
  <c r="N18" i="28" s="1"/>
  <c r="AG178" i="27"/>
  <c r="AH178" s="1"/>
  <c r="AG181"/>
  <c r="AG184"/>
  <c r="AH184" s="1"/>
  <c r="AG185"/>
  <c r="AH185" s="1"/>
  <c r="AG179"/>
  <c r="AH179" s="1"/>
  <c r="AG182"/>
  <c r="AG186"/>
  <c r="AH186" s="1"/>
  <c r="T175"/>
  <c r="J21" i="28" s="1"/>
  <c r="AB175" i="27"/>
  <c r="R21" i="28" s="1"/>
  <c r="X175" i="27"/>
  <c r="N21" i="28" s="1"/>
  <c r="AF175" i="27"/>
  <c r="V21" i="28" s="1"/>
  <c r="AG168" i="27"/>
  <c r="AH168" s="1"/>
  <c r="AG170"/>
  <c r="AH170" s="1"/>
  <c r="AG171"/>
  <c r="AG172"/>
  <c r="AH172" s="1"/>
  <c r="AG173"/>
  <c r="AH173" s="1"/>
  <c r="AG158"/>
  <c r="AH158" s="1"/>
  <c r="AG162"/>
  <c r="AG154"/>
  <c r="AH154" s="1"/>
  <c r="AG156"/>
  <c r="AH156" s="1"/>
  <c r="AG161"/>
  <c r="AH161" s="1"/>
  <c r="AG142"/>
  <c r="AH142" s="1"/>
  <c r="T151"/>
  <c r="J19" i="28" s="1"/>
  <c r="AG143" i="27"/>
  <c r="AH143" s="1"/>
  <c r="AF151"/>
  <c r="V19" i="28" s="1"/>
  <c r="X151" i="27"/>
  <c r="N19" i="28" s="1"/>
  <c r="AG129" i="27"/>
  <c r="AH129" s="1"/>
  <c r="AG138"/>
  <c r="AH138" s="1"/>
  <c r="AG118"/>
  <c r="AH118" s="1"/>
  <c r="T127"/>
  <c r="J17" i="28" s="1"/>
  <c r="AG120" i="27"/>
  <c r="AH120" s="1"/>
  <c r="AG121"/>
  <c r="AH121" s="1"/>
  <c r="AG123"/>
  <c r="AH123" s="1"/>
  <c r="AG124"/>
  <c r="AG126"/>
  <c r="AH126" s="1"/>
  <c r="T103"/>
  <c r="J15" i="28" s="1"/>
  <c r="AF103" i="27"/>
  <c r="V15" i="28" s="1"/>
  <c r="AG96" i="27"/>
  <c r="AG98"/>
  <c r="AH98" s="1"/>
  <c r="AF79"/>
  <c r="V13" i="28" s="1"/>
  <c r="AB79" i="27"/>
  <c r="R13" i="28" s="1"/>
  <c r="X79" i="27"/>
  <c r="N13" i="28" s="1"/>
  <c r="AG69" i="27"/>
  <c r="AH69" s="1"/>
  <c r="AG71"/>
  <c r="AH71" s="1"/>
  <c r="AG72"/>
  <c r="AH72" s="1"/>
  <c r="AG74"/>
  <c r="AH74" s="1"/>
  <c r="AG75"/>
  <c r="AH75" s="1"/>
  <c r="AG76"/>
  <c r="AH76" s="1"/>
  <c r="AG77"/>
  <c r="AG58"/>
  <c r="AG60"/>
  <c r="AH60" s="1"/>
  <c r="T55"/>
  <c r="J11" i="28" s="1"/>
  <c r="AF55" i="27"/>
  <c r="V11" i="28" s="1"/>
  <c r="X55" i="27"/>
  <c r="N11" i="28" s="1"/>
  <c r="AG47" i="27"/>
  <c r="AH47" s="1"/>
  <c r="AG48"/>
  <c r="AH48" s="1"/>
  <c r="AG51"/>
  <c r="AG52"/>
  <c r="AG54"/>
  <c r="AH54" s="1"/>
  <c r="AG34"/>
  <c r="AH34" s="1"/>
  <c r="AG38"/>
  <c r="AH38" s="1"/>
  <c r="AG39"/>
  <c r="AG42"/>
  <c r="AH42" s="1"/>
  <c r="X43"/>
  <c r="N10" i="28" s="1"/>
  <c r="AG36" i="27"/>
  <c r="AH36" s="1"/>
  <c r="AG41"/>
  <c r="AG22"/>
  <c r="AH22" s="1"/>
  <c r="AG24"/>
  <c r="AH24" s="1"/>
  <c r="AG25"/>
  <c r="AH25" s="1"/>
  <c r="AG27"/>
  <c r="AG28"/>
  <c r="AH28" s="1"/>
  <c r="AG30"/>
  <c r="AH30" s="1"/>
  <c r="AG12"/>
  <c r="AH12" s="1"/>
  <c r="AG16"/>
  <c r="AH16" s="1"/>
  <c r="AG18"/>
  <c r="AH18" s="1"/>
  <c r="AG9"/>
  <c r="AH9" s="1"/>
  <c r="AG11"/>
  <c r="AH11" s="1"/>
  <c r="AG13"/>
  <c r="AH13" s="1"/>
  <c r="AG14"/>
  <c r="AG15"/>
  <c r="AH15" s="1"/>
  <c r="AF19" i="25"/>
  <c r="AG33"/>
  <c r="AH33" s="1"/>
  <c r="AG72"/>
  <c r="AH72" s="1"/>
  <c r="AG74"/>
  <c r="AH74" s="1"/>
  <c r="AG77"/>
  <c r="AG113"/>
  <c r="AG124"/>
  <c r="AH124" s="1"/>
  <c r="AB151"/>
  <c r="R19" i="26" s="1"/>
  <c r="AG23" i="25"/>
  <c r="AG25"/>
  <c r="AG28"/>
  <c r="AH28" s="1"/>
  <c r="AG61"/>
  <c r="AH61" s="1"/>
  <c r="AG114"/>
  <c r="AG157"/>
  <c r="X175"/>
  <c r="N21" i="26" s="1"/>
  <c r="AG22" i="25"/>
  <c r="AG75"/>
  <c r="AG76"/>
  <c r="AH76" s="1"/>
  <c r="AG126"/>
  <c r="AH126" s="1"/>
  <c r="AG24"/>
  <c r="AH24" s="1"/>
  <c r="AG27"/>
  <c r="AH27" s="1"/>
  <c r="AG30"/>
  <c r="AH30" s="1"/>
  <c r="AG58"/>
  <c r="AG60"/>
  <c r="AH60" s="1"/>
  <c r="AG9"/>
  <c r="AH9" s="1"/>
  <c r="AG13"/>
  <c r="AH13" s="1"/>
  <c r="AG14"/>
  <c r="AH14" s="1"/>
  <c r="AG15"/>
  <c r="AH15" s="1"/>
  <c r="AG16"/>
  <c r="AH16" s="1"/>
  <c r="AG17"/>
  <c r="AH17" s="1"/>
  <c r="AG18"/>
  <c r="AH18" s="1"/>
  <c r="AG99"/>
  <c r="AH99" s="1"/>
  <c r="AG144"/>
  <c r="AG147"/>
  <c r="AH147" s="1"/>
  <c r="AG148"/>
  <c r="AH148" s="1"/>
  <c r="AG150"/>
  <c r="AH150" s="1"/>
  <c r="AF187"/>
  <c r="V22" i="26" s="1"/>
  <c r="AG184" i="25"/>
  <c r="AH184" s="1"/>
  <c r="AG185"/>
  <c r="AH185" s="1"/>
  <c r="AG186"/>
  <c r="AH186" s="1"/>
  <c r="AB175"/>
  <c r="R21" i="26" s="1"/>
  <c r="AG168" i="25"/>
  <c r="AH168" s="1"/>
  <c r="AG170"/>
  <c r="AH170" s="1"/>
  <c r="AG171"/>
  <c r="AH171" s="1"/>
  <c r="AG172"/>
  <c r="AH172" s="1"/>
  <c r="AG173"/>
  <c r="AH173" s="1"/>
  <c r="AG165"/>
  <c r="AH165" s="1"/>
  <c r="T175"/>
  <c r="J21" i="26" s="1"/>
  <c r="AG167" i="25"/>
  <c r="AH167" s="1"/>
  <c r="AF175"/>
  <c r="V21" i="26" s="1"/>
  <c r="AG158" i="25"/>
  <c r="AH158" s="1"/>
  <c r="AG162"/>
  <c r="AH162" s="1"/>
  <c r="AG154"/>
  <c r="AG156"/>
  <c r="AH156" s="1"/>
  <c r="AG161"/>
  <c r="AH161" s="1"/>
  <c r="AG142"/>
  <c r="AH142" s="1"/>
  <c r="T151"/>
  <c r="J19" i="26" s="1"/>
  <c r="AG143" i="25"/>
  <c r="AH143" s="1"/>
  <c r="AF151"/>
  <c r="V19" i="26" s="1"/>
  <c r="X151" i="25"/>
  <c r="N19" i="26" s="1"/>
  <c r="X139" i="25"/>
  <c r="N18" i="26" s="1"/>
  <c r="AG138" i="25"/>
  <c r="AH138" s="1"/>
  <c r="AG120"/>
  <c r="AH120" s="1"/>
  <c r="AF127"/>
  <c r="V17" i="26" s="1"/>
  <c r="AG118" i="25"/>
  <c r="AH118" s="1"/>
  <c r="T127"/>
  <c r="J17" i="26" s="1"/>
  <c r="AG121" i="25"/>
  <c r="AH121" s="1"/>
  <c r="T115"/>
  <c r="J16" i="26" s="1"/>
  <c r="AG110" i="25"/>
  <c r="AH110" s="1"/>
  <c r="AG112"/>
  <c r="AH112" s="1"/>
  <c r="AG106"/>
  <c r="AH106" s="1"/>
  <c r="AG109"/>
  <c r="AH109" s="1"/>
  <c r="AG100"/>
  <c r="AH100" s="1"/>
  <c r="T103"/>
  <c r="J15" i="26" s="1"/>
  <c r="AG96" i="25"/>
  <c r="AG98"/>
  <c r="AH98" s="1"/>
  <c r="X103"/>
  <c r="N15" i="26" s="1"/>
  <c r="AF103" i="25"/>
  <c r="V15" i="26" s="1"/>
  <c r="AG83" i="25"/>
  <c r="AH83" s="1"/>
  <c r="AF91"/>
  <c r="V14" i="26" s="1"/>
  <c r="AG82" i="25"/>
  <c r="AG88"/>
  <c r="AH88" s="1"/>
  <c r="AG89"/>
  <c r="AH89" s="1"/>
  <c r="AG90"/>
  <c r="AH90" s="1"/>
  <c r="AG69"/>
  <c r="AH69" s="1"/>
  <c r="T79"/>
  <c r="J13" i="26" s="1"/>
  <c r="AF79" i="25"/>
  <c r="V13" i="26" s="1"/>
  <c r="I191" i="25"/>
  <c r="N191"/>
  <c r="AB79"/>
  <c r="R13" i="26" s="1"/>
  <c r="X79" i="25"/>
  <c r="N13" i="26" s="1"/>
  <c r="AG62" i="25"/>
  <c r="AH62" s="1"/>
  <c r="AG65"/>
  <c r="AH65" s="1"/>
  <c r="AG66"/>
  <c r="AH66" s="1"/>
  <c r="X55"/>
  <c r="N11" i="26" s="1"/>
  <c r="AG46" i="25"/>
  <c r="AH46" s="1"/>
  <c r="T55"/>
  <c r="J11" i="26" s="1"/>
  <c r="AG48" i="25"/>
  <c r="AH48" s="1"/>
  <c r="AG51"/>
  <c r="AH51" s="1"/>
  <c r="AG52"/>
  <c r="AH52" s="1"/>
  <c r="AG54"/>
  <c r="AH54" s="1"/>
  <c r="AF55"/>
  <c r="V11" i="26" s="1"/>
  <c r="AA191" i="25"/>
  <c r="X19" i="23"/>
  <c r="N8" i="24" s="1"/>
  <c r="AG117" i="23"/>
  <c r="AG119"/>
  <c r="AG120"/>
  <c r="AH120" s="1"/>
  <c r="AG121"/>
  <c r="AH121" s="1"/>
  <c r="AG123"/>
  <c r="AH123" s="1"/>
  <c r="AG125"/>
  <c r="AH125" s="1"/>
  <c r="AG93"/>
  <c r="AH93" s="1"/>
  <c r="AG96"/>
  <c r="AH96" s="1"/>
  <c r="AG97"/>
  <c r="AG99"/>
  <c r="AG100"/>
  <c r="AG101"/>
  <c r="AH101" s="1"/>
  <c r="AG189"/>
  <c r="X187"/>
  <c r="N22" i="24" s="1"/>
  <c r="AF187" i="23"/>
  <c r="V22" i="24" s="1"/>
  <c r="AB187" i="23"/>
  <c r="R22" i="24" s="1"/>
  <c r="AG179" i="23"/>
  <c r="AH179" s="1"/>
  <c r="AG181"/>
  <c r="AH181" s="1"/>
  <c r="AG182"/>
  <c r="AG183"/>
  <c r="AH183" s="1"/>
  <c r="AG185"/>
  <c r="X175"/>
  <c r="N21" i="24" s="1"/>
  <c r="AG165" i="23"/>
  <c r="AH165" s="1"/>
  <c r="AG167"/>
  <c r="AH167" s="1"/>
  <c r="AG168"/>
  <c r="AH168" s="1"/>
  <c r="AG169"/>
  <c r="AH169" s="1"/>
  <c r="AG171"/>
  <c r="AH171" s="1"/>
  <c r="AG173"/>
  <c r="AH173" s="1"/>
  <c r="AF175"/>
  <c r="V21" i="24" s="1"/>
  <c r="X163" i="23"/>
  <c r="N20" i="24" s="1"/>
  <c r="AF163" i="23"/>
  <c r="V20" i="24" s="1"/>
  <c r="AG153" i="23"/>
  <c r="AH153" s="1"/>
  <c r="AG154"/>
  <c r="AH154" s="1"/>
  <c r="T163"/>
  <c r="J20" i="24" s="1"/>
  <c r="AG157" i="23"/>
  <c r="AH157" s="1"/>
  <c r="AG159"/>
  <c r="AH159" s="1"/>
  <c r="AG161"/>
  <c r="AH161" s="1"/>
  <c r="AG162"/>
  <c r="AB151"/>
  <c r="R19" i="24" s="1"/>
  <c r="X151" i="23"/>
  <c r="N19" i="24" s="1"/>
  <c r="AG141" i="23"/>
  <c r="AH141" s="1"/>
  <c r="T151"/>
  <c r="J19" i="24" s="1"/>
  <c r="AG145" i="23"/>
  <c r="AH145" s="1"/>
  <c r="AG147"/>
  <c r="AH147" s="1"/>
  <c r="AG148"/>
  <c r="AH148" s="1"/>
  <c r="AG149"/>
  <c r="AH149" s="1"/>
  <c r="AF151"/>
  <c r="V19" i="24" s="1"/>
  <c r="AB139" i="23"/>
  <c r="R18" i="24" s="1"/>
  <c r="X139" i="23"/>
  <c r="N18" i="24" s="1"/>
  <c r="AF139" i="23"/>
  <c r="V18" i="24" s="1"/>
  <c r="AF127" i="23"/>
  <c r="V17" i="24" s="1"/>
  <c r="X127" i="23"/>
  <c r="N17" i="24" s="1"/>
  <c r="AG105" i="23"/>
  <c r="AH105" s="1"/>
  <c r="AG106"/>
  <c r="AH106" s="1"/>
  <c r="T115"/>
  <c r="J16" i="24" s="1"/>
  <c r="AG109" i="23"/>
  <c r="AG111"/>
  <c r="AH111" s="1"/>
  <c r="AG113"/>
  <c r="AH113" s="1"/>
  <c r="AG114"/>
  <c r="AH114" s="1"/>
  <c r="X115"/>
  <c r="N16" i="24" s="1"/>
  <c r="AF115" i="23"/>
  <c r="V16" i="24" s="1"/>
  <c r="AB103" i="23"/>
  <c r="R15" i="24" s="1"/>
  <c r="T103" i="23"/>
  <c r="J15" i="24" s="1"/>
  <c r="AF103" i="23"/>
  <c r="V15" i="24" s="1"/>
  <c r="X103" i="23"/>
  <c r="N15" i="24" s="1"/>
  <c r="AB91" i="23"/>
  <c r="R14" i="24" s="1"/>
  <c r="X91" i="23"/>
  <c r="N14" i="24" s="1"/>
  <c r="AF91" i="23"/>
  <c r="V14" i="24" s="1"/>
  <c r="AG83" i="23"/>
  <c r="AG85"/>
  <c r="AH85" s="1"/>
  <c r="AG86"/>
  <c r="AH86" s="1"/>
  <c r="AG87"/>
  <c r="AH87" s="1"/>
  <c r="AG89"/>
  <c r="AH89" s="1"/>
  <c r="X79"/>
  <c r="N13" i="24" s="1"/>
  <c r="AG73" i="23"/>
  <c r="AH73" s="1"/>
  <c r="AG77"/>
  <c r="AF79"/>
  <c r="V13" i="24" s="1"/>
  <c r="AG71" i="23"/>
  <c r="AH71" s="1"/>
  <c r="AG72"/>
  <c r="AG75"/>
  <c r="AH75" s="1"/>
  <c r="AB79"/>
  <c r="R13" i="24" s="1"/>
  <c r="AF67" i="23"/>
  <c r="V12" i="24" s="1"/>
  <c r="X67" i="23"/>
  <c r="N12" i="24" s="1"/>
  <c r="U191" i="23"/>
  <c r="AG58"/>
  <c r="AH58" s="1"/>
  <c r="AG59"/>
  <c r="AH59" s="1"/>
  <c r="AG61"/>
  <c r="AH61" s="1"/>
  <c r="AG63"/>
  <c r="AH63" s="1"/>
  <c r="AG65"/>
  <c r="AH65" s="1"/>
  <c r="AG66"/>
  <c r="AB55"/>
  <c r="R11" i="24" s="1"/>
  <c r="X55" i="23"/>
  <c r="N11" i="24" s="1"/>
  <c r="AF55" i="23"/>
  <c r="V11" i="24" s="1"/>
  <c r="AG45" i="23"/>
  <c r="AH45" s="1"/>
  <c r="T55"/>
  <c r="J11" i="24" s="1"/>
  <c r="AG49" i="23"/>
  <c r="AH49" s="1"/>
  <c r="AG51"/>
  <c r="AH51" s="1"/>
  <c r="AG52"/>
  <c r="AG53"/>
  <c r="AH53" s="1"/>
  <c r="AB43"/>
  <c r="R10" i="24" s="1"/>
  <c r="X43" i="23"/>
  <c r="N10" i="24" s="1"/>
  <c r="AF43" i="23"/>
  <c r="V10" i="24" s="1"/>
  <c r="AG35" i="23"/>
  <c r="AH35" s="1"/>
  <c r="AG37"/>
  <c r="AH37" s="1"/>
  <c r="AG38"/>
  <c r="AG39"/>
  <c r="AH39" s="1"/>
  <c r="AG41"/>
  <c r="AH41" s="1"/>
  <c r="AG23"/>
  <c r="AH23" s="1"/>
  <c r="AG24"/>
  <c r="AH24" s="1"/>
  <c r="AG25"/>
  <c r="AG27"/>
  <c r="AH27" s="1"/>
  <c r="AG29"/>
  <c r="AH29" s="1"/>
  <c r="S191"/>
  <c r="AB31"/>
  <c r="R9" i="24" s="1"/>
  <c r="AC191" i="23"/>
  <c r="X31"/>
  <c r="N9" i="24" s="1"/>
  <c r="AF31" i="23"/>
  <c r="V9" i="24" s="1"/>
  <c r="AG10" i="23"/>
  <c r="AH10" s="1"/>
  <c r="AG13"/>
  <c r="AH13" s="1"/>
  <c r="AG17"/>
  <c r="AA191"/>
  <c r="AF19"/>
  <c r="V8" i="24" s="1"/>
  <c r="Q191" i="23"/>
  <c r="Y191"/>
  <c r="J191"/>
  <c r="AG11"/>
  <c r="AG15"/>
  <c r="AH15" s="1"/>
  <c r="AG18"/>
  <c r="AH18" s="1"/>
  <c r="M191"/>
  <c r="W191"/>
  <c r="AE191"/>
  <c r="AG108" i="10"/>
  <c r="AH108" s="1"/>
  <c r="G24" i="36"/>
  <c r="D24"/>
  <c r="H24" i="34"/>
  <c r="K24"/>
  <c r="O24"/>
  <c r="Q24" i="24"/>
  <c r="L24" i="32"/>
  <c r="D24" i="34"/>
  <c r="AH133" i="35"/>
  <c r="AH17"/>
  <c r="AH157"/>
  <c r="AH41"/>
  <c r="AH65"/>
  <c r="AH40"/>
  <c r="T19"/>
  <c r="AG9"/>
  <c r="Z191"/>
  <c r="AG29"/>
  <c r="AB43"/>
  <c r="AG35"/>
  <c r="AG45"/>
  <c r="T67"/>
  <c r="AG57"/>
  <c r="AG77"/>
  <c r="AB91"/>
  <c r="AG83"/>
  <c r="AG93"/>
  <c r="T115"/>
  <c r="AG105"/>
  <c r="AG125"/>
  <c r="AB139"/>
  <c r="AG131"/>
  <c r="AG141"/>
  <c r="T163"/>
  <c r="AG153"/>
  <c r="AG173"/>
  <c r="AB187"/>
  <c r="AG179"/>
  <c r="AF19"/>
  <c r="AG12"/>
  <c r="AG18"/>
  <c r="AD191"/>
  <c r="AG22"/>
  <c r="X43"/>
  <c r="AG39"/>
  <c r="AG49"/>
  <c r="AG54"/>
  <c r="T55"/>
  <c r="X55"/>
  <c r="AF67"/>
  <c r="AG60"/>
  <c r="AG66"/>
  <c r="AG70"/>
  <c r="X91"/>
  <c r="AH82"/>
  <c r="AG87"/>
  <c r="AG97"/>
  <c r="AG102"/>
  <c r="T103"/>
  <c r="AF115"/>
  <c r="AG108"/>
  <c r="AG114"/>
  <c r="AG118"/>
  <c r="X139"/>
  <c r="AG135"/>
  <c r="AG145"/>
  <c r="AG150"/>
  <c r="T151"/>
  <c r="AF163"/>
  <c r="AG156"/>
  <c r="AG162"/>
  <c r="AG166"/>
  <c r="AG172"/>
  <c r="X187"/>
  <c r="AG178"/>
  <c r="AH117"/>
  <c r="AH170"/>
  <c r="AH182"/>
  <c r="AH181"/>
  <c r="AG27"/>
  <c r="AG33"/>
  <c r="AG75"/>
  <c r="AG81"/>
  <c r="AG123"/>
  <c r="AG129"/>
  <c r="AH144"/>
  <c r="AG171"/>
  <c r="AG177"/>
  <c r="X19"/>
  <c r="AH10"/>
  <c r="AG30"/>
  <c r="X31"/>
  <c r="AF43"/>
  <c r="AG36"/>
  <c r="AG46"/>
  <c r="X67"/>
  <c r="AG78"/>
  <c r="X79"/>
  <c r="AF91"/>
  <c r="AG84"/>
  <c r="AG94"/>
  <c r="AG100"/>
  <c r="X115"/>
  <c r="AG106"/>
  <c r="AG126"/>
  <c r="X127"/>
  <c r="AF139"/>
  <c r="AG132"/>
  <c r="AG138"/>
  <c r="AG142"/>
  <c r="AH148"/>
  <c r="X163"/>
  <c r="AG174"/>
  <c r="X175"/>
  <c r="AF187"/>
  <c r="AG180"/>
  <c r="X190"/>
  <c r="AG9" i="33"/>
  <c r="AG227"/>
  <c r="AG258" s="1"/>
  <c r="X36"/>
  <c r="N10" i="34" s="1"/>
  <c r="AG306" i="33"/>
  <c r="AH306" s="1"/>
  <c r="X311"/>
  <c r="N19" i="34" s="1"/>
  <c r="X167" i="33"/>
  <c r="N14" i="34" s="1"/>
  <c r="X301" i="33"/>
  <c r="N18" i="34" s="1"/>
  <c r="X16" i="33"/>
  <c r="N8" i="34" s="1"/>
  <c r="L386" i="33"/>
  <c r="R386"/>
  <c r="AG18"/>
  <c r="AG25" s="1"/>
  <c r="T36"/>
  <c r="J10" i="34" s="1"/>
  <c r="AG27" i="33"/>
  <c r="AG36" s="1"/>
  <c r="AG94"/>
  <c r="AG135" s="1"/>
  <c r="T167"/>
  <c r="J14" i="34" s="1"/>
  <c r="AG137" i="33"/>
  <c r="AG167" s="1"/>
  <c r="R16" i="34"/>
  <c r="AG260" i="33"/>
  <c r="AG290" s="1"/>
  <c r="T301"/>
  <c r="J18" i="34" s="1"/>
  <c r="AG292" i="33"/>
  <c r="AG301" s="1"/>
  <c r="AG10"/>
  <c r="V386"/>
  <c r="X25"/>
  <c r="N9" i="34" s="1"/>
  <c r="V10"/>
  <c r="X92" i="33"/>
  <c r="N12" i="34" s="1"/>
  <c r="X135" i="33"/>
  <c r="N13" i="34" s="1"/>
  <c r="V14"/>
  <c r="X258" i="33"/>
  <c r="N16" i="34" s="1"/>
  <c r="V18"/>
  <c r="AG304" i="33"/>
  <c r="AH304" s="1"/>
  <c r="AG305"/>
  <c r="AH305" s="1"/>
  <c r="AG333"/>
  <c r="AG382" s="1"/>
  <c r="T325"/>
  <c r="J20" i="34" s="1"/>
  <c r="X331" i="33"/>
  <c r="N21" i="34" s="1"/>
  <c r="F24" i="30"/>
  <c r="U24"/>
  <c r="L24" i="26"/>
  <c r="P24"/>
  <c r="B24" i="24"/>
  <c r="U24"/>
  <c r="T24" i="28"/>
  <c r="H24"/>
  <c r="T24" i="30"/>
  <c r="H24" i="32"/>
  <c r="E24" i="24"/>
  <c r="I24"/>
  <c r="E24" i="26"/>
  <c r="I24"/>
  <c r="T24"/>
  <c r="H24"/>
  <c r="D24" i="28"/>
  <c r="D24" i="30"/>
  <c r="H24"/>
  <c r="M24" i="24"/>
  <c r="D24" i="26"/>
  <c r="L24" i="28"/>
  <c r="P24"/>
  <c r="L24" i="30"/>
  <c r="D24" i="32"/>
  <c r="P24"/>
  <c r="E24"/>
  <c r="AG12" i="31"/>
  <c r="S111"/>
  <c r="B8" i="32"/>
  <c r="X39" i="31"/>
  <c r="AG108"/>
  <c r="Q9" i="32"/>
  <c r="T39" i="31"/>
  <c r="AG31"/>
  <c r="X52"/>
  <c r="AG71"/>
  <c r="T90"/>
  <c r="AG88"/>
  <c r="X106"/>
  <c r="M111"/>
  <c r="W111"/>
  <c r="AE111"/>
  <c r="F8" i="32"/>
  <c r="F24" s="1"/>
  <c r="C8"/>
  <c r="C24" s="1"/>
  <c r="J111" i="31"/>
  <c r="G8" i="32"/>
  <c r="G24" s="1"/>
  <c r="Q111" i="31"/>
  <c r="K8" i="32"/>
  <c r="K24" s="1"/>
  <c r="U111" i="31"/>
  <c r="O8" i="32"/>
  <c r="O24" s="1"/>
  <c r="Y111" i="31"/>
  <c r="S8" i="32"/>
  <c r="S24" s="1"/>
  <c r="AC111" i="31"/>
  <c r="T21"/>
  <c r="AB52"/>
  <c r="AG54"/>
  <c r="AG62" s="1"/>
  <c r="T81"/>
  <c r="X90"/>
  <c r="AB106"/>
  <c r="R111"/>
  <c r="Z111"/>
  <c r="AB21"/>
  <c r="AG23"/>
  <c r="T52"/>
  <c r="AG47"/>
  <c r="AG52" s="1"/>
  <c r="AB81"/>
  <c r="AG83"/>
  <c r="AG86" s="1"/>
  <c r="T106"/>
  <c r="AG95"/>
  <c r="L111"/>
  <c r="V111"/>
  <c r="J8" i="30"/>
  <c r="E24"/>
  <c r="I24"/>
  <c r="M24"/>
  <c r="C8"/>
  <c r="C24" s="1"/>
  <c r="J382" i="29"/>
  <c r="K8" i="30"/>
  <c r="K24" s="1"/>
  <c r="U382" i="29"/>
  <c r="O8" i="30"/>
  <c r="O24" s="1"/>
  <c r="Y382" i="29"/>
  <c r="S8" i="30"/>
  <c r="AG41" i="29"/>
  <c r="AH41" s="1"/>
  <c r="S382"/>
  <c r="B24" i="30"/>
  <c r="AG9" i="29"/>
  <c r="J10" i="30"/>
  <c r="R14"/>
  <c r="AG166" i="29"/>
  <c r="V16" i="30"/>
  <c r="T298" i="29"/>
  <c r="J18" i="30" s="1"/>
  <c r="AG288" i="29"/>
  <c r="AG304"/>
  <c r="AH304" s="1"/>
  <c r="N20" i="30"/>
  <c r="R22"/>
  <c r="AG380" i="29"/>
  <c r="AG381" s="1"/>
  <c r="R382"/>
  <c r="Q8" i="30"/>
  <c r="Q24" s="1"/>
  <c r="V10"/>
  <c r="T93" i="29"/>
  <c r="J12" i="30" s="1"/>
  <c r="AG56" i="29"/>
  <c r="AG93" s="1"/>
  <c r="N14" i="30"/>
  <c r="AG168" i="29"/>
  <c r="AH168" s="1"/>
  <c r="AB254"/>
  <c r="R16" i="30" s="1"/>
  <c r="AG256" i="29"/>
  <c r="V18" i="30"/>
  <c r="J20"/>
  <c r="AG310" i="29"/>
  <c r="X378"/>
  <c r="N22" i="30" s="1"/>
  <c r="M382" i="29"/>
  <c r="W382"/>
  <c r="AE382"/>
  <c r="AG222"/>
  <c r="AG254" s="1"/>
  <c r="AG43"/>
  <c r="AH43" s="1"/>
  <c r="X93"/>
  <c r="N12" i="30" s="1"/>
  <c r="N382" i="29"/>
  <c r="R10" i="30"/>
  <c r="AG39" i="29"/>
  <c r="AG44"/>
  <c r="AH44" s="1"/>
  <c r="AG47"/>
  <c r="AH47" s="1"/>
  <c r="V12" i="30"/>
  <c r="J14"/>
  <c r="AG167" i="29"/>
  <c r="AH167" s="1"/>
  <c r="AG170"/>
  <c r="AH170" s="1"/>
  <c r="X254"/>
  <c r="N16" i="30" s="1"/>
  <c r="AB298" i="29"/>
  <c r="R18" i="30" s="1"/>
  <c r="AG300" i="29"/>
  <c r="V20" i="30"/>
  <c r="T378" i="29"/>
  <c r="J22" i="30" s="1"/>
  <c r="AG328" i="29"/>
  <c r="AG378" s="1"/>
  <c r="L382"/>
  <c r="V382"/>
  <c r="AD382"/>
  <c r="I9" i="28"/>
  <c r="I24" s="1"/>
  <c r="S191" i="27"/>
  <c r="AH52"/>
  <c r="AH109"/>
  <c r="AH114"/>
  <c r="AH182"/>
  <c r="I191"/>
  <c r="B8" i="28"/>
  <c r="B24" s="1"/>
  <c r="N191" i="27"/>
  <c r="F8" i="28"/>
  <c r="F24" s="1"/>
  <c r="AH27" i="27"/>
  <c r="AH65"/>
  <c r="AH133"/>
  <c r="AH171"/>
  <c r="Q9" i="28"/>
  <c r="Q24" s="1"/>
  <c r="AA191" i="27"/>
  <c r="AH41"/>
  <c r="AH58"/>
  <c r="AH96"/>
  <c r="AH148"/>
  <c r="T19"/>
  <c r="X19"/>
  <c r="AG17"/>
  <c r="E24" i="28"/>
  <c r="M24"/>
  <c r="U24"/>
  <c r="AG23" i="27"/>
  <c r="AH14"/>
  <c r="AH51"/>
  <c r="AH113"/>
  <c r="AH181"/>
  <c r="AH82"/>
  <c r="AH85"/>
  <c r="AH86"/>
  <c r="AH89"/>
  <c r="AH124"/>
  <c r="AH162"/>
  <c r="AG21"/>
  <c r="AG10"/>
  <c r="AG37"/>
  <c r="AH39"/>
  <c r="AH167"/>
  <c r="AH77"/>
  <c r="AH83"/>
  <c r="T43"/>
  <c r="J10" i="28" s="1"/>
  <c r="T79" i="27"/>
  <c r="J13" i="28" s="1"/>
  <c r="AB91" i="27"/>
  <c r="R14" i="28" s="1"/>
  <c r="AF115" i="27"/>
  <c r="V16" i="28" s="1"/>
  <c r="T139" i="27"/>
  <c r="J18" i="28" s="1"/>
  <c r="X163" i="27"/>
  <c r="N20" i="28" s="1"/>
  <c r="AG159" i="27"/>
  <c r="AB187"/>
  <c r="R22" i="28" s="1"/>
  <c r="R191" i="27"/>
  <c r="Z191"/>
  <c r="AG26"/>
  <c r="AG29"/>
  <c r="AF43"/>
  <c r="V10" i="28" s="1"/>
  <c r="AG35" i="27"/>
  <c r="AG40"/>
  <c r="T67"/>
  <c r="J12" i="28" s="1"/>
  <c r="AG57" i="27"/>
  <c r="AG70"/>
  <c r="AG73"/>
  <c r="AG78"/>
  <c r="X91"/>
  <c r="N14" i="28" s="1"/>
  <c r="AG84" i="27"/>
  <c r="AG87"/>
  <c r="AG95"/>
  <c r="AB115"/>
  <c r="R16" i="28" s="1"/>
  <c r="AG117" i="27"/>
  <c r="AG122"/>
  <c r="AG125"/>
  <c r="AF139"/>
  <c r="V18" i="28" s="1"/>
  <c r="AG131" i="27"/>
  <c r="AG136"/>
  <c r="T163"/>
  <c r="J20" i="28" s="1"/>
  <c r="AG153" i="27"/>
  <c r="AG166"/>
  <c r="AG169"/>
  <c r="AG174"/>
  <c r="X187"/>
  <c r="N22" i="28" s="1"/>
  <c r="AG180" i="27"/>
  <c r="AG183"/>
  <c r="M191"/>
  <c r="W191"/>
  <c r="AE191"/>
  <c r="AH157"/>
  <c r="AH33"/>
  <c r="C8" i="28"/>
  <c r="C24" s="1"/>
  <c r="J191" i="27"/>
  <c r="G8" i="28"/>
  <c r="G24" s="1"/>
  <c r="Q191" i="27"/>
  <c r="K8" i="28"/>
  <c r="K24" s="1"/>
  <c r="U191" i="27"/>
  <c r="O8" i="28"/>
  <c r="O24" s="1"/>
  <c r="Y191" i="27"/>
  <c r="S8" i="28"/>
  <c r="S24" s="1"/>
  <c r="AC191" i="27"/>
  <c r="AG105"/>
  <c r="AH165"/>
  <c r="AG49"/>
  <c r="X67"/>
  <c r="N12" i="28" s="1"/>
  <c r="AG63" i="27"/>
  <c r="AG93"/>
  <c r="AG101"/>
  <c r="AG107"/>
  <c r="AG145"/>
  <c r="AG189"/>
  <c r="AB43"/>
  <c r="R10" i="28" s="1"/>
  <c r="AG45" i="27"/>
  <c r="AG50"/>
  <c r="AG53"/>
  <c r="AF67"/>
  <c r="V12" i="28" s="1"/>
  <c r="AG59" i="27"/>
  <c r="AG64"/>
  <c r="T91"/>
  <c r="J14" i="28" s="1"/>
  <c r="AG81" i="27"/>
  <c r="AG94"/>
  <c r="AG97"/>
  <c r="AG102"/>
  <c r="X115"/>
  <c r="N16" i="28" s="1"/>
  <c r="AG108" i="27"/>
  <c r="AG111"/>
  <c r="AG119"/>
  <c r="AB139"/>
  <c r="R18" i="28" s="1"/>
  <c r="AG141" i="27"/>
  <c r="AG146"/>
  <c r="AG149"/>
  <c r="AF163"/>
  <c r="V20" i="28" s="1"/>
  <c r="AG155" i="27"/>
  <c r="AG160"/>
  <c r="T187"/>
  <c r="J22" i="28" s="1"/>
  <c r="AG177" i="27"/>
  <c r="L191"/>
  <c r="V191"/>
  <c r="AD191"/>
  <c r="AH34" i="25"/>
  <c r="AH38"/>
  <c r="AH41"/>
  <c r="AH129"/>
  <c r="AH133"/>
  <c r="AG12"/>
  <c r="X19"/>
  <c r="AH58"/>
  <c r="AH144"/>
  <c r="AH23"/>
  <c r="AH75"/>
  <c r="AH96"/>
  <c r="AB19"/>
  <c r="V8" i="26"/>
  <c r="AH37" i="25"/>
  <c r="AH42"/>
  <c r="AH130"/>
  <c r="AH134"/>
  <c r="AH22"/>
  <c r="AH82"/>
  <c r="AH114"/>
  <c r="AH154"/>
  <c r="AH178"/>
  <c r="M24" i="26"/>
  <c r="AG10" i="25"/>
  <c r="T19"/>
  <c r="AG11"/>
  <c r="U24" i="26"/>
  <c r="AH113" i="25"/>
  <c r="AH157"/>
  <c r="AH71"/>
  <c r="AH85"/>
  <c r="AH123"/>
  <c r="AH181"/>
  <c r="AH39"/>
  <c r="AG47"/>
  <c r="AH179"/>
  <c r="S191"/>
  <c r="AG49"/>
  <c r="X67"/>
  <c r="N12" i="26" s="1"/>
  <c r="AG101" i="25"/>
  <c r="AF115"/>
  <c r="V16" i="26" s="1"/>
  <c r="AG189" i="25"/>
  <c r="R191"/>
  <c r="Z191"/>
  <c r="Q9" i="26"/>
  <c r="Q24" s="1"/>
  <c r="AG26" i="25"/>
  <c r="AG29"/>
  <c r="AF43"/>
  <c r="V10" i="26" s="1"/>
  <c r="AG35" i="25"/>
  <c r="AG40"/>
  <c r="AG43" s="1"/>
  <c r="T67"/>
  <c r="J12" i="26" s="1"/>
  <c r="AG57" i="25"/>
  <c r="AG70"/>
  <c r="AG73"/>
  <c r="AG78"/>
  <c r="X91"/>
  <c r="N14" i="26" s="1"/>
  <c r="AG84" i="25"/>
  <c r="AG87"/>
  <c r="AG95"/>
  <c r="AB115"/>
  <c r="R16" i="26" s="1"/>
  <c r="AG117" i="25"/>
  <c r="AG122"/>
  <c r="AG125"/>
  <c r="AF139"/>
  <c r="V18" i="26" s="1"/>
  <c r="AG131" i="25"/>
  <c r="AG136"/>
  <c r="T163"/>
  <c r="J20" i="26" s="1"/>
  <c r="AG153" i="25"/>
  <c r="AG166"/>
  <c r="AG169"/>
  <c r="AG174"/>
  <c r="X187"/>
  <c r="N22" i="26" s="1"/>
  <c r="AG180" i="25"/>
  <c r="AG183"/>
  <c r="M191"/>
  <c r="W191"/>
  <c r="AE191"/>
  <c r="F8" i="26"/>
  <c r="F24" s="1"/>
  <c r="AH137" i="25"/>
  <c r="C8" i="26"/>
  <c r="C24" s="1"/>
  <c r="J191" i="25"/>
  <c r="G8" i="26"/>
  <c r="G24" s="1"/>
  <c r="Q191" i="25"/>
  <c r="K8" i="26"/>
  <c r="K24" s="1"/>
  <c r="U191" i="25"/>
  <c r="O8" i="26"/>
  <c r="O24" s="1"/>
  <c r="Y191" i="25"/>
  <c r="S8" i="26"/>
  <c r="S24" s="1"/>
  <c r="AC191" i="25"/>
  <c r="AG21"/>
  <c r="AH25"/>
  <c r="AH77"/>
  <c r="AG105"/>
  <c r="AH135"/>
  <c r="B8" i="26"/>
  <c r="B24" s="1"/>
  <c r="T43" i="25"/>
  <c r="J10" i="26" s="1"/>
  <c r="AG63" i="25"/>
  <c r="AB91"/>
  <c r="R14" i="26" s="1"/>
  <c r="AG93" i="25"/>
  <c r="AG107"/>
  <c r="T139"/>
  <c r="J18" i="26" s="1"/>
  <c r="AG145" i="25"/>
  <c r="X163"/>
  <c r="N20" i="26" s="1"/>
  <c r="AG159" i="25"/>
  <c r="AB187"/>
  <c r="R22" i="26" s="1"/>
  <c r="AB43" i="25"/>
  <c r="R10" i="26" s="1"/>
  <c r="AG45" i="25"/>
  <c r="AG50"/>
  <c r="AG53"/>
  <c r="AF67"/>
  <c r="V12" i="26" s="1"/>
  <c r="AG59" i="25"/>
  <c r="AG64"/>
  <c r="T91"/>
  <c r="J14" i="26" s="1"/>
  <c r="AG81" i="25"/>
  <c r="AH86"/>
  <c r="AG94"/>
  <c r="AG97"/>
  <c r="AG102"/>
  <c r="X115"/>
  <c r="N16" i="26" s="1"/>
  <c r="AG108" i="25"/>
  <c r="AG111"/>
  <c r="AG119"/>
  <c r="AB139"/>
  <c r="R18" i="26" s="1"/>
  <c r="AG141" i="25"/>
  <c r="AG146"/>
  <c r="AG149"/>
  <c r="AF163"/>
  <c r="V20" i="26" s="1"/>
  <c r="AG155" i="25"/>
  <c r="AG160"/>
  <c r="T187"/>
  <c r="J22" i="26" s="1"/>
  <c r="AG177" i="25"/>
  <c r="AH182"/>
  <c r="L191"/>
  <c r="V191"/>
  <c r="AD191"/>
  <c r="J8" i="24"/>
  <c r="AH11" i="23"/>
  <c r="AH17"/>
  <c r="AH109"/>
  <c r="AH97"/>
  <c r="AH99"/>
  <c r="AH189"/>
  <c r="R8" i="24"/>
  <c r="AH83" i="23"/>
  <c r="AH133"/>
  <c r="AH135"/>
  <c r="AH185"/>
  <c r="AH25"/>
  <c r="AH77"/>
  <c r="AH117"/>
  <c r="AH119"/>
  <c r="AG110"/>
  <c r="AG124"/>
  <c r="T127"/>
  <c r="J17" i="24" s="1"/>
  <c r="AG130" i="23"/>
  <c r="AG138"/>
  <c r="AG144"/>
  <c r="AG158"/>
  <c r="AG172"/>
  <c r="T175"/>
  <c r="J21" i="24" s="1"/>
  <c r="AG178" i="23"/>
  <c r="AG186"/>
  <c r="AG33"/>
  <c r="AH38"/>
  <c r="AG47"/>
  <c r="AH52"/>
  <c r="AH66"/>
  <c r="AH72"/>
  <c r="AG81"/>
  <c r="AG95"/>
  <c r="AH100"/>
  <c r="AG129"/>
  <c r="AH134"/>
  <c r="AG143"/>
  <c r="AH162"/>
  <c r="AG177"/>
  <c r="AH182"/>
  <c r="F24" i="24"/>
  <c r="AG12" i="23"/>
  <c r="L191"/>
  <c r="R191"/>
  <c r="V191"/>
  <c r="Z191"/>
  <c r="AD191"/>
  <c r="AG21"/>
  <c r="AG26"/>
  <c r="AG40"/>
  <c r="AG46"/>
  <c r="AG54"/>
  <c r="AG60"/>
  <c r="AG69"/>
  <c r="AG74"/>
  <c r="AG88"/>
  <c r="AG94"/>
  <c r="AG102"/>
  <c r="AG108"/>
  <c r="AG122"/>
  <c r="AG136"/>
  <c r="AG142"/>
  <c r="AG150"/>
  <c r="AG156"/>
  <c r="AG170"/>
  <c r="AG184"/>
  <c r="D8" i="24"/>
  <c r="D24" s="1"/>
  <c r="L8"/>
  <c r="L24" s="1"/>
  <c r="T8"/>
  <c r="T24" s="1"/>
  <c r="AG9" i="23"/>
  <c r="AG14"/>
  <c r="C24" i="24"/>
  <c r="G24"/>
  <c r="K24"/>
  <c r="O24"/>
  <c r="S24"/>
  <c r="AG28" i="23"/>
  <c r="AG34"/>
  <c r="AG42"/>
  <c r="AG48"/>
  <c r="AG57"/>
  <c r="AG62"/>
  <c r="AG76"/>
  <c r="AG82"/>
  <c r="AG90"/>
  <c r="AG16"/>
  <c r="I191"/>
  <c r="N191"/>
  <c r="AG22"/>
  <c r="AG30"/>
  <c r="AG36"/>
  <c r="AG50"/>
  <c r="AG64"/>
  <c r="AG70"/>
  <c r="AG78"/>
  <c r="AG84"/>
  <c r="AG98"/>
  <c r="AG107"/>
  <c r="AG112"/>
  <c r="AG118"/>
  <c r="AG126"/>
  <c r="AG132"/>
  <c r="AG146"/>
  <c r="AG155"/>
  <c r="AG160"/>
  <c r="AG166"/>
  <c r="AG174"/>
  <c r="AG180"/>
  <c r="H8" i="24"/>
  <c r="H24" s="1"/>
  <c r="P8"/>
  <c r="P24" s="1"/>
  <c r="M192" i="10"/>
  <c r="E24" i="11"/>
  <c r="AB115" i="10"/>
  <c r="AG85"/>
  <c r="AH85" s="1"/>
  <c r="X115"/>
  <c r="AG132"/>
  <c r="AH132" s="1"/>
  <c r="AF91"/>
  <c r="AG60"/>
  <c r="AH60" s="1"/>
  <c r="T67"/>
  <c r="AG88"/>
  <c r="AH88" s="1"/>
  <c r="AG89"/>
  <c r="AH89" s="1"/>
  <c r="AG90"/>
  <c r="AH90" s="1"/>
  <c r="AG94"/>
  <c r="AH94" s="1"/>
  <c r="AG95"/>
  <c r="AH95" s="1"/>
  <c r="AG96"/>
  <c r="AH96" s="1"/>
  <c r="AG97"/>
  <c r="AH97" s="1"/>
  <c r="AG98"/>
  <c r="AH98" s="1"/>
  <c r="AG99"/>
  <c r="AH99" s="1"/>
  <c r="AG100"/>
  <c r="AG101"/>
  <c r="AH101" s="1"/>
  <c r="AG102"/>
  <c r="AH102" s="1"/>
  <c r="AG105"/>
  <c r="AH105" s="1"/>
  <c r="AG106"/>
  <c r="AH106" s="1"/>
  <c r="AG107"/>
  <c r="AH107" s="1"/>
  <c r="AG62"/>
  <c r="AH62" s="1"/>
  <c r="AG64"/>
  <c r="AH64" s="1"/>
  <c r="AG66"/>
  <c r="AH66" s="1"/>
  <c r="AG69"/>
  <c r="AH69" s="1"/>
  <c r="AG71"/>
  <c r="AH71" s="1"/>
  <c r="AG74"/>
  <c r="AH74" s="1"/>
  <c r="AG76"/>
  <c r="AH76" s="1"/>
  <c r="AG77"/>
  <c r="AH77" s="1"/>
  <c r="AG81"/>
  <c r="AH81" s="1"/>
  <c r="AG83"/>
  <c r="AH83" s="1"/>
  <c r="AG86"/>
  <c r="AH86" s="1"/>
  <c r="AG137"/>
  <c r="AH137" s="1"/>
  <c r="AG21"/>
  <c r="AH21" s="1"/>
  <c r="AG22"/>
  <c r="AH22" s="1"/>
  <c r="AG23"/>
  <c r="AH23" s="1"/>
  <c r="AG24"/>
  <c r="AH24" s="1"/>
  <c r="AG25"/>
  <c r="AH25" s="1"/>
  <c r="AG26"/>
  <c r="AH26" s="1"/>
  <c r="AG28"/>
  <c r="AH28" s="1"/>
  <c r="AG29"/>
  <c r="AH29" s="1"/>
  <c r="AG30"/>
  <c r="AH30" s="1"/>
  <c r="AG57"/>
  <c r="AH57" s="1"/>
  <c r="AG58"/>
  <c r="AH58" s="1"/>
  <c r="AG59"/>
  <c r="AG133"/>
  <c r="AH133" s="1"/>
  <c r="AG134"/>
  <c r="AH134" s="1"/>
  <c r="AG135"/>
  <c r="AH135" s="1"/>
  <c r="AG136"/>
  <c r="AH136" s="1"/>
  <c r="AG138"/>
  <c r="AH138" s="1"/>
  <c r="AG141"/>
  <c r="AH141" s="1"/>
  <c r="AG142"/>
  <c r="AH142" s="1"/>
  <c r="AG143"/>
  <c r="AH143" s="1"/>
  <c r="AG144"/>
  <c r="AH144" s="1"/>
  <c r="AG145"/>
  <c r="AH145" s="1"/>
  <c r="AG146"/>
  <c r="AH146" s="1"/>
  <c r="AG147"/>
  <c r="AH147" s="1"/>
  <c r="AG148"/>
  <c r="AH148" s="1"/>
  <c r="AG149"/>
  <c r="AH149" s="1"/>
  <c r="AG150"/>
  <c r="AH150" s="1"/>
  <c r="AG153"/>
  <c r="AG154"/>
  <c r="AH154" s="1"/>
  <c r="AG155"/>
  <c r="AH155" s="1"/>
  <c r="AG156"/>
  <c r="AH156" s="1"/>
  <c r="AG157"/>
  <c r="AH157" s="1"/>
  <c r="AG158"/>
  <c r="AH158" s="1"/>
  <c r="AG159"/>
  <c r="AH159" s="1"/>
  <c r="AG160"/>
  <c r="AG161"/>
  <c r="AH161" s="1"/>
  <c r="AG162"/>
  <c r="AH162" s="1"/>
  <c r="AG165"/>
  <c r="AH165" s="1"/>
  <c r="AG166"/>
  <c r="AH166" s="1"/>
  <c r="AG167"/>
  <c r="AH167" s="1"/>
  <c r="AG168"/>
  <c r="AH168" s="1"/>
  <c r="AG169"/>
  <c r="AH169" s="1"/>
  <c r="AG170"/>
  <c r="AH170" s="1"/>
  <c r="AG171"/>
  <c r="AH171" s="1"/>
  <c r="AG172"/>
  <c r="AH172" s="1"/>
  <c r="AG173"/>
  <c r="AH173" s="1"/>
  <c r="AG174"/>
  <c r="AH174" s="1"/>
  <c r="AG177"/>
  <c r="AH177" s="1"/>
  <c r="AG178"/>
  <c r="AH178" s="1"/>
  <c r="AG179"/>
  <c r="AH179" s="1"/>
  <c r="AG180"/>
  <c r="AH180" s="1"/>
  <c r="AG181"/>
  <c r="AH181" s="1"/>
  <c r="AG182"/>
  <c r="AG183"/>
  <c r="AH183" s="1"/>
  <c r="AG184"/>
  <c r="AH184" s="1"/>
  <c r="AG185"/>
  <c r="AH185" s="1"/>
  <c r="AG186"/>
  <c r="AH186" s="1"/>
  <c r="AG189"/>
  <c r="AH189" s="1"/>
  <c r="T31"/>
  <c r="T115"/>
  <c r="T163"/>
  <c r="T191"/>
  <c r="AG61"/>
  <c r="AG63"/>
  <c r="AH63" s="1"/>
  <c r="AG65"/>
  <c r="AH65" s="1"/>
  <c r="AG70"/>
  <c r="AH70" s="1"/>
  <c r="AG72"/>
  <c r="AH72" s="1"/>
  <c r="AG73"/>
  <c r="AH73" s="1"/>
  <c r="AG75"/>
  <c r="AH75" s="1"/>
  <c r="AG78"/>
  <c r="AH78" s="1"/>
  <c r="AG82"/>
  <c r="AH82" s="1"/>
  <c r="AG84"/>
  <c r="AH84" s="1"/>
  <c r="AG87"/>
  <c r="AH87" s="1"/>
  <c r="T91"/>
  <c r="AG93"/>
  <c r="AG109"/>
  <c r="AH109" s="1"/>
  <c r="AG110"/>
  <c r="AH110" s="1"/>
  <c r="AG111"/>
  <c r="AH111" s="1"/>
  <c r="AG112"/>
  <c r="AG113"/>
  <c r="AH113" s="1"/>
  <c r="AG114"/>
  <c r="AH114" s="1"/>
  <c r="AG117"/>
  <c r="AH117" s="1"/>
  <c r="AG118"/>
  <c r="AH118" s="1"/>
  <c r="AG119"/>
  <c r="AH119" s="1"/>
  <c r="AG120"/>
  <c r="AH120" s="1"/>
  <c r="AG121"/>
  <c r="AH121" s="1"/>
  <c r="AG122"/>
  <c r="AH122" s="1"/>
  <c r="AG123"/>
  <c r="AH123" s="1"/>
  <c r="AG124"/>
  <c r="AH124" s="1"/>
  <c r="AG125"/>
  <c r="AH125" s="1"/>
  <c r="AG126"/>
  <c r="AH126" s="1"/>
  <c r="AG129"/>
  <c r="AH129" s="1"/>
  <c r="AG130"/>
  <c r="AH130" s="1"/>
  <c r="AG131"/>
  <c r="AH131" s="1"/>
  <c r="T79"/>
  <c r="AH182"/>
  <c r="AH160"/>
  <c r="AH100"/>
  <c r="AH61"/>
  <c r="AH59"/>
  <c r="AG27"/>
  <c r="AH27" s="1"/>
  <c r="AG33"/>
  <c r="AG34"/>
  <c r="AH34" s="1"/>
  <c r="AG35"/>
  <c r="AH35" s="1"/>
  <c r="AG36"/>
  <c r="AH36" s="1"/>
  <c r="AG37"/>
  <c r="AH37" s="1"/>
  <c r="AG38"/>
  <c r="AH38" s="1"/>
  <c r="AG39"/>
  <c r="AH39" s="1"/>
  <c r="AG40"/>
  <c r="AH40" s="1"/>
  <c r="AG41"/>
  <c r="AH41" s="1"/>
  <c r="AG42"/>
  <c r="AH42" s="1"/>
  <c r="AG45"/>
  <c r="AH45" s="1"/>
  <c r="AG46"/>
  <c r="AH46" s="1"/>
  <c r="AG47"/>
  <c r="AH47" s="1"/>
  <c r="AG48"/>
  <c r="AH48" s="1"/>
  <c r="AG49"/>
  <c r="AH49" s="1"/>
  <c r="AG50"/>
  <c r="AH50" s="1"/>
  <c r="AG51"/>
  <c r="AH51" s="1"/>
  <c r="AG52"/>
  <c r="AH52" s="1"/>
  <c r="AG53"/>
  <c r="AH53" s="1"/>
  <c r="AG54"/>
  <c r="AH54" s="1"/>
  <c r="AG15"/>
  <c r="AH15" s="1"/>
  <c r="AG14"/>
  <c r="AH14" s="1"/>
  <c r="AG11"/>
  <c r="AH11" s="1"/>
  <c r="AB19"/>
  <c r="AG12"/>
  <c r="AH12" s="1"/>
  <c r="AG16"/>
  <c r="AH16" s="1"/>
  <c r="X19"/>
  <c r="AG13"/>
  <c r="AH13" s="1"/>
  <c r="AG17"/>
  <c r="AH17" s="1"/>
  <c r="AF19"/>
  <c r="AG76" i="31" l="1"/>
  <c r="AH71"/>
  <c r="AH88"/>
  <c r="AG90"/>
  <c r="AH78"/>
  <c r="AG81"/>
  <c r="AH31"/>
  <c r="AG39"/>
  <c r="AH41"/>
  <c r="AG45"/>
  <c r="AG15"/>
  <c r="AH12"/>
  <c r="AH83"/>
  <c r="AG21"/>
  <c r="AH17"/>
  <c r="AH47"/>
  <c r="AH54"/>
  <c r="AH39" i="29"/>
  <c r="AG54"/>
  <c r="AG29" i="31"/>
  <c r="AH23"/>
  <c r="B24" i="32"/>
  <c r="AG308" i="29"/>
  <c r="AG311" i="33"/>
  <c r="W19" i="34" s="1"/>
  <c r="AH292" i="33"/>
  <c r="AH55"/>
  <c r="W12" i="34"/>
  <c r="AH303" i="33"/>
  <c r="AG16"/>
  <c r="W8" i="34" s="1"/>
  <c r="AH260" i="33"/>
  <c r="V8" i="32"/>
  <c r="AG220" i="29"/>
  <c r="AH222"/>
  <c r="AH56"/>
  <c r="AG16"/>
  <c r="AH16" s="1"/>
  <c r="W22" i="34"/>
  <c r="AH333" i="33"/>
  <c r="W21" i="34"/>
  <c r="AH327" i="33"/>
  <c r="W20" i="34"/>
  <c r="AH313" i="33"/>
  <c r="AH227"/>
  <c r="W16" i="34"/>
  <c r="AH137" i="33"/>
  <c r="W14" i="34"/>
  <c r="AH94" i="33"/>
  <c r="W13" i="34"/>
  <c r="AH384" i="33"/>
  <c r="AH38"/>
  <c r="AG53"/>
  <c r="W11" i="34" s="1"/>
  <c r="W9"/>
  <c r="AH18" i="33"/>
  <c r="W10" i="34"/>
  <c r="AH27" i="33"/>
  <c r="AH10"/>
  <c r="AH9"/>
  <c r="AH166" i="29"/>
  <c r="AH328"/>
  <c r="AH310"/>
  <c r="AH322"/>
  <c r="AH300"/>
  <c r="AH256"/>
  <c r="W13" i="30"/>
  <c r="AH95" i="29"/>
  <c r="AH28"/>
  <c r="AH9"/>
  <c r="AH10"/>
  <c r="AG10" i="31"/>
  <c r="Q24" i="32"/>
  <c r="U24"/>
  <c r="I24"/>
  <c r="AG79" i="35"/>
  <c r="AH79" s="1"/>
  <c r="AG175"/>
  <c r="AB191"/>
  <c r="N24" i="34"/>
  <c r="V24"/>
  <c r="J24"/>
  <c r="AF386" i="33"/>
  <c r="T386"/>
  <c r="S24" i="36"/>
  <c r="J8" i="32"/>
  <c r="M24"/>
  <c r="J22"/>
  <c r="R22"/>
  <c r="N22"/>
  <c r="V21"/>
  <c r="N21"/>
  <c r="J21"/>
  <c r="V20"/>
  <c r="N20"/>
  <c r="J20"/>
  <c r="N19"/>
  <c r="V19"/>
  <c r="J19"/>
  <c r="Q24" i="36"/>
  <c r="J18" i="32"/>
  <c r="R18"/>
  <c r="V18"/>
  <c r="J17"/>
  <c r="I24" i="36"/>
  <c r="V17" i="32"/>
  <c r="R17"/>
  <c r="N16"/>
  <c r="R16"/>
  <c r="V16"/>
  <c r="J16"/>
  <c r="U24" i="36"/>
  <c r="V15" i="32"/>
  <c r="N15"/>
  <c r="J15"/>
  <c r="J14"/>
  <c r="N14"/>
  <c r="R14"/>
  <c r="R13"/>
  <c r="V13"/>
  <c r="M24" i="36"/>
  <c r="J13" i="32"/>
  <c r="J12"/>
  <c r="V12"/>
  <c r="N12"/>
  <c r="K24" i="36"/>
  <c r="H24"/>
  <c r="V11" i="32"/>
  <c r="J11"/>
  <c r="N11"/>
  <c r="L24" i="36"/>
  <c r="O24"/>
  <c r="V10" i="32"/>
  <c r="J10"/>
  <c r="R10"/>
  <c r="V9"/>
  <c r="J9"/>
  <c r="P24" i="36"/>
  <c r="R9" i="32"/>
  <c r="R8"/>
  <c r="AB111" i="31"/>
  <c r="N8" i="32"/>
  <c r="AG175" i="27"/>
  <c r="AH175" s="1"/>
  <c r="X21" i="28" s="1"/>
  <c r="AG139" i="27"/>
  <c r="AH139" s="1"/>
  <c r="X18" i="28" s="1"/>
  <c r="AG139" i="25"/>
  <c r="W18" i="26" s="1"/>
  <c r="AG175" i="25"/>
  <c r="W21" i="26" s="1"/>
  <c r="AG79" i="25"/>
  <c r="AH79" s="1"/>
  <c r="X13" i="26" s="1"/>
  <c r="V24"/>
  <c r="AB191" i="23"/>
  <c r="X191"/>
  <c r="AF191"/>
  <c r="R24" i="24"/>
  <c r="N24"/>
  <c r="V24"/>
  <c r="AH175" i="35"/>
  <c r="AH180"/>
  <c r="AH132"/>
  <c r="AH106"/>
  <c r="AH78"/>
  <c r="AH46"/>
  <c r="AH177"/>
  <c r="AG187"/>
  <c r="AH27"/>
  <c r="AH178"/>
  <c r="AH162"/>
  <c r="AH150"/>
  <c r="AH114"/>
  <c r="AH102"/>
  <c r="AH66"/>
  <c r="AH39"/>
  <c r="AH22"/>
  <c r="AG151"/>
  <c r="AH141"/>
  <c r="AH125"/>
  <c r="AG103"/>
  <c r="AH93"/>
  <c r="AH77"/>
  <c r="AG55"/>
  <c r="AH45"/>
  <c r="AH29"/>
  <c r="AH174"/>
  <c r="AH138"/>
  <c r="AH126"/>
  <c r="AH94"/>
  <c r="AH33"/>
  <c r="AG43"/>
  <c r="AH166"/>
  <c r="AH118"/>
  <c r="AH70"/>
  <c r="AH12"/>
  <c r="AH173"/>
  <c r="AH9"/>
  <c r="AG19"/>
  <c r="AF191"/>
  <c r="T191"/>
  <c r="X191"/>
  <c r="AG190"/>
  <c r="AH142"/>
  <c r="AH100"/>
  <c r="AH36"/>
  <c r="AH123"/>
  <c r="AH75"/>
  <c r="AH172"/>
  <c r="AH135"/>
  <c r="AH87"/>
  <c r="AH49"/>
  <c r="AH18"/>
  <c r="AH153"/>
  <c r="AG163"/>
  <c r="AH105"/>
  <c r="AG115"/>
  <c r="AH57"/>
  <c r="AG67"/>
  <c r="AH84"/>
  <c r="AH30"/>
  <c r="AH171"/>
  <c r="AH129"/>
  <c r="AG139"/>
  <c r="AH81"/>
  <c r="AG91"/>
  <c r="AH156"/>
  <c r="AH145"/>
  <c r="AH108"/>
  <c r="AH97"/>
  <c r="AH60"/>
  <c r="AH54"/>
  <c r="AH179"/>
  <c r="AH131"/>
  <c r="AH83"/>
  <c r="AH35"/>
  <c r="AG127"/>
  <c r="AG31"/>
  <c r="W18" i="34"/>
  <c r="W17"/>
  <c r="AH385" i="33"/>
  <c r="X23" i="34" s="1"/>
  <c r="X386" i="33"/>
  <c r="W15" i="34"/>
  <c r="J24" i="24"/>
  <c r="AH108" i="31"/>
  <c r="AF111"/>
  <c r="T111"/>
  <c r="AG93"/>
  <c r="X111"/>
  <c r="V24" i="30"/>
  <c r="T382" i="29"/>
  <c r="AB382"/>
  <c r="J24" i="30"/>
  <c r="R24"/>
  <c r="X382" i="29"/>
  <c r="AH380"/>
  <c r="AH288"/>
  <c r="AF382"/>
  <c r="N24" i="30"/>
  <c r="W18" i="28"/>
  <c r="AH81" i="27"/>
  <c r="AG91"/>
  <c r="AH59"/>
  <c r="AG55"/>
  <c r="AH45"/>
  <c r="AH101"/>
  <c r="AH153"/>
  <c r="AG163"/>
  <c r="AH57"/>
  <c r="AG67"/>
  <c r="AH23"/>
  <c r="T191"/>
  <c r="J8" i="28"/>
  <c r="J24" s="1"/>
  <c r="AH177" i="27"/>
  <c r="AG187"/>
  <c r="AH155"/>
  <c r="AG151"/>
  <c r="AH141"/>
  <c r="AH108"/>
  <c r="AH94"/>
  <c r="AH64"/>
  <c r="AH50"/>
  <c r="AG190"/>
  <c r="AH189"/>
  <c r="AH107"/>
  <c r="AH180"/>
  <c r="AH166"/>
  <c r="AH131"/>
  <c r="AG127"/>
  <c r="AH117"/>
  <c r="AH84"/>
  <c r="AH70"/>
  <c r="AH35"/>
  <c r="AH159"/>
  <c r="AH10"/>
  <c r="X191"/>
  <c r="N8" i="28"/>
  <c r="N24" s="1"/>
  <c r="R24"/>
  <c r="AG19" i="27"/>
  <c r="AF191"/>
  <c r="AH160"/>
  <c r="AH146"/>
  <c r="AH111"/>
  <c r="AH97"/>
  <c r="AH53"/>
  <c r="AH145"/>
  <c r="AH63"/>
  <c r="AH49"/>
  <c r="AH105"/>
  <c r="AG115"/>
  <c r="AH183"/>
  <c r="AH169"/>
  <c r="AH136"/>
  <c r="AH122"/>
  <c r="AH87"/>
  <c r="AH73"/>
  <c r="AH40"/>
  <c r="AH26"/>
  <c r="AH17"/>
  <c r="AH149"/>
  <c r="AH119"/>
  <c r="AH102"/>
  <c r="AG103"/>
  <c r="AH93"/>
  <c r="AH174"/>
  <c r="AH125"/>
  <c r="AH95"/>
  <c r="AH78"/>
  <c r="AH29"/>
  <c r="AH37"/>
  <c r="AG31"/>
  <c r="AH21"/>
  <c r="AG79"/>
  <c r="V24" i="28"/>
  <c r="AG43" i="27"/>
  <c r="AB191"/>
  <c r="AH139" i="25"/>
  <c r="X18" i="26" s="1"/>
  <c r="AH177" i="25"/>
  <c r="AG187"/>
  <c r="AH155"/>
  <c r="AG151"/>
  <c r="AH141"/>
  <c r="AH108"/>
  <c r="AH94"/>
  <c r="AH53"/>
  <c r="AH107"/>
  <c r="AH63"/>
  <c r="AH174"/>
  <c r="AH125"/>
  <c r="AH95"/>
  <c r="AH78"/>
  <c r="AH29"/>
  <c r="AH47"/>
  <c r="AH12"/>
  <c r="AH160"/>
  <c r="AH146"/>
  <c r="AH111"/>
  <c r="AH97"/>
  <c r="AH153"/>
  <c r="AG163"/>
  <c r="AH57"/>
  <c r="AG67"/>
  <c r="AH10"/>
  <c r="X191"/>
  <c r="N8" i="26"/>
  <c r="N24" s="1"/>
  <c r="AF191" i="25"/>
  <c r="AH149"/>
  <c r="AH119"/>
  <c r="AH102"/>
  <c r="AH81"/>
  <c r="AG91"/>
  <c r="AH59"/>
  <c r="AG55"/>
  <c r="AH45"/>
  <c r="AH159"/>
  <c r="AG103"/>
  <c r="AH93"/>
  <c r="W10" i="26"/>
  <c r="AH43" i="25"/>
  <c r="X10" i="26" s="1"/>
  <c r="AH175" i="25"/>
  <c r="X21" i="26" s="1"/>
  <c r="W13"/>
  <c r="AH180" i="25"/>
  <c r="AH166"/>
  <c r="AH131"/>
  <c r="AG127"/>
  <c r="AH117"/>
  <c r="AH84"/>
  <c r="AH70"/>
  <c r="AH35"/>
  <c r="AG190"/>
  <c r="AH189"/>
  <c r="AH101"/>
  <c r="AH49"/>
  <c r="T191"/>
  <c r="J8" i="26"/>
  <c r="J24" s="1"/>
  <c r="AB191" i="25"/>
  <c r="R8" i="26"/>
  <c r="R24" s="1"/>
  <c r="AH64" i="25"/>
  <c r="AH50"/>
  <c r="AH145"/>
  <c r="AH105"/>
  <c r="AG115"/>
  <c r="AG31"/>
  <c r="AH21"/>
  <c r="AH183"/>
  <c r="AH169"/>
  <c r="AH136"/>
  <c r="AH122"/>
  <c r="AH87"/>
  <c r="AH73"/>
  <c r="AH40"/>
  <c r="AH26"/>
  <c r="AH11"/>
  <c r="AG19"/>
  <c r="AH166" i="23"/>
  <c r="AH132"/>
  <c r="AH107"/>
  <c r="AH70"/>
  <c r="AH30"/>
  <c r="AH16"/>
  <c r="AH62"/>
  <c r="AH34"/>
  <c r="AH9"/>
  <c r="AG19"/>
  <c r="AH156"/>
  <c r="AH122"/>
  <c r="AH88"/>
  <c r="AH54"/>
  <c r="AG31"/>
  <c r="AH21"/>
  <c r="AH172"/>
  <c r="AH130"/>
  <c r="AH174"/>
  <c r="AH146"/>
  <c r="AH112"/>
  <c r="AH78"/>
  <c r="AH36"/>
  <c r="AH76"/>
  <c r="AH42"/>
  <c r="AH14"/>
  <c r="AH170"/>
  <c r="AH136"/>
  <c r="AH94"/>
  <c r="AH60"/>
  <c r="AH26"/>
  <c r="AH138"/>
  <c r="AH110"/>
  <c r="AH180"/>
  <c r="AH155"/>
  <c r="AH118"/>
  <c r="AH84"/>
  <c r="AH50"/>
  <c r="AH82"/>
  <c r="AH48"/>
  <c r="AH184"/>
  <c r="AH142"/>
  <c r="AH102"/>
  <c r="AG79"/>
  <c r="AH69"/>
  <c r="AH40"/>
  <c r="AH12"/>
  <c r="AH143"/>
  <c r="AH95"/>
  <c r="AH47"/>
  <c r="AH178"/>
  <c r="AH144"/>
  <c r="AH124"/>
  <c r="AH160"/>
  <c r="AH126"/>
  <c r="AH98"/>
  <c r="AH64"/>
  <c r="AH22"/>
  <c r="AH90"/>
  <c r="AH57"/>
  <c r="AG67"/>
  <c r="AH28"/>
  <c r="AH150"/>
  <c r="AH108"/>
  <c r="AH74"/>
  <c r="AH46"/>
  <c r="AH177"/>
  <c r="AG187"/>
  <c r="AH129"/>
  <c r="AG139"/>
  <c r="AH81"/>
  <c r="AG91"/>
  <c r="AH33"/>
  <c r="AG43"/>
  <c r="AH186"/>
  <c r="AH158"/>
  <c r="AG175"/>
  <c r="AG190"/>
  <c r="AG127"/>
  <c r="AG55"/>
  <c r="AG103"/>
  <c r="AG115"/>
  <c r="AG151"/>
  <c r="AG163"/>
  <c r="T191"/>
  <c r="AG103" i="10"/>
  <c r="AH103" s="1"/>
  <c r="AG115"/>
  <c r="AH115" s="1"/>
  <c r="AH112"/>
  <c r="AH33"/>
  <c r="AG43"/>
  <c r="AH43" s="1"/>
  <c r="AG187"/>
  <c r="AH187" s="1"/>
  <c r="AG139"/>
  <c r="AH139" s="1"/>
  <c r="AG31"/>
  <c r="AH31" s="1"/>
  <c r="AG91"/>
  <c r="AH91" s="1"/>
  <c r="AH191"/>
  <c r="AG175"/>
  <c r="AH175" s="1"/>
  <c r="AG151"/>
  <c r="AH151" s="1"/>
  <c r="AG67"/>
  <c r="AH67" s="1"/>
  <c r="AG55"/>
  <c r="AH55" s="1"/>
  <c r="AG163"/>
  <c r="AH163" s="1"/>
  <c r="AG79"/>
  <c r="AH79" s="1"/>
  <c r="AH93"/>
  <c r="AH153"/>
  <c r="AG127"/>
  <c r="AH127" s="1"/>
  <c r="W24" i="36" l="1"/>
  <c r="Y24" s="1"/>
  <c r="AG111" i="31"/>
  <c r="AI109" s="1"/>
  <c r="AH21"/>
  <c r="W10" i="32"/>
  <c r="W18"/>
  <c r="AH10" i="31"/>
  <c r="X8" i="32" s="1"/>
  <c r="AG382" i="29"/>
  <c r="AH132"/>
  <c r="X13" i="30" s="1"/>
  <c r="AH45" i="31"/>
  <c r="AH81"/>
  <c r="X18" i="32" s="1"/>
  <c r="W8"/>
  <c r="AH331" i="33"/>
  <c r="X21" i="34" s="1"/>
  <c r="AH325" i="33"/>
  <c r="X20" i="34" s="1"/>
  <c r="W24"/>
  <c r="Y24" s="1"/>
  <c r="N24" i="32"/>
  <c r="W13"/>
  <c r="J24" i="36"/>
  <c r="V24"/>
  <c r="N24"/>
  <c r="R24"/>
  <c r="J24" i="32"/>
  <c r="R24"/>
  <c r="V24"/>
  <c r="W21" i="28"/>
  <c r="AH67" i="35"/>
  <c r="AH103"/>
  <c r="AH187"/>
  <c r="AH127"/>
  <c r="AH139"/>
  <c r="AH115"/>
  <c r="AH55"/>
  <c r="AH31"/>
  <c r="AH163"/>
  <c r="AH43"/>
  <c r="AH91"/>
  <c r="AH190"/>
  <c r="AG191"/>
  <c r="AI67" s="1"/>
  <c r="AH19"/>
  <c r="AH151"/>
  <c r="AH311" i="33"/>
  <c r="X19" i="34" s="1"/>
  <c r="AH135" i="33"/>
  <c r="X13" i="34" s="1"/>
  <c r="AH301" i="33"/>
  <c r="X18" i="34" s="1"/>
  <c r="AG386" i="33"/>
  <c r="AH16"/>
  <c r="X8" i="34" s="1"/>
  <c r="AH25" i="33"/>
  <c r="X9" i="34" s="1"/>
  <c r="AH290" i="33"/>
  <c r="X17" i="34" s="1"/>
  <c r="AH92" i="33"/>
  <c r="X12" i="34" s="1"/>
  <c r="AH53" i="33"/>
  <c r="X11" i="34" s="1"/>
  <c r="AH36" i="33"/>
  <c r="X10" i="34" s="1"/>
  <c r="AH382" i="33"/>
  <c r="X22" i="34" s="1"/>
  <c r="AH225" i="33"/>
  <c r="X15" i="34" s="1"/>
  <c r="AH167" i="33"/>
  <c r="X14" i="34" s="1"/>
  <c r="AH258" i="33"/>
  <c r="X16" i="34" s="1"/>
  <c r="W19" i="32"/>
  <c r="AH86" i="31"/>
  <c r="W11" i="32"/>
  <c r="AH29" i="31"/>
  <c r="W22" i="32"/>
  <c r="AH106" i="31"/>
  <c r="W21" i="32"/>
  <c r="AH93" i="31"/>
  <c r="W17" i="32"/>
  <c r="AH76" i="31"/>
  <c r="W14" i="32"/>
  <c r="AH52" i="31"/>
  <c r="W9" i="32"/>
  <c r="AH15" i="31"/>
  <c r="W20" i="32"/>
  <c r="AH90" i="31"/>
  <c r="W15" i="32"/>
  <c r="AH62" i="31"/>
  <c r="W16" i="32"/>
  <c r="AH69" i="31"/>
  <c r="W23" i="32"/>
  <c r="AH110" i="31"/>
  <c r="W12" i="32"/>
  <c r="AH39" i="31"/>
  <c r="W22" i="30"/>
  <c r="AH378" i="29"/>
  <c r="X22" i="30" s="1"/>
  <c r="W14"/>
  <c r="AH164" i="29"/>
  <c r="X14" i="30" s="1"/>
  <c r="W12"/>
  <c r="AH93" i="29"/>
  <c r="X12" i="30" s="1"/>
  <c r="W9"/>
  <c r="AH26" i="29"/>
  <c r="X9" i="30" s="1"/>
  <c r="W18"/>
  <c r="AH298" i="29"/>
  <c r="X18" i="30" s="1"/>
  <c r="W11"/>
  <c r="AH54" i="29"/>
  <c r="X11" i="30" s="1"/>
  <c r="W20"/>
  <c r="AH320" i="29"/>
  <c r="X20" i="30" s="1"/>
  <c r="W16"/>
  <c r="AH254" i="29"/>
  <c r="X16" i="30" s="1"/>
  <c r="W8"/>
  <c r="X8"/>
  <c r="W19"/>
  <c r="AH308" i="29"/>
  <c r="X19" i="30" s="1"/>
  <c r="W23"/>
  <c r="AH381" i="29"/>
  <c r="X23" i="30" s="1"/>
  <c r="W21"/>
  <c r="AH326" i="29"/>
  <c r="X21" i="30" s="1"/>
  <c r="W17"/>
  <c r="AH286" i="29"/>
  <c r="X17" i="30" s="1"/>
  <c r="W10"/>
  <c r="AH37" i="29"/>
  <c r="X10" i="30" s="1"/>
  <c r="W15"/>
  <c r="AH220" i="29"/>
  <c r="X15" i="30" s="1"/>
  <c r="W13" i="28"/>
  <c r="AH79" i="27"/>
  <c r="X13" i="28" s="1"/>
  <c r="W10"/>
  <c r="AH43" i="27"/>
  <c r="X10" i="28" s="1"/>
  <c r="W15"/>
  <c r="AH103" i="27"/>
  <c r="X15" i="28" s="1"/>
  <c r="W23"/>
  <c r="AH190" i="27"/>
  <c r="X23" i="28" s="1"/>
  <c r="W20"/>
  <c r="AH163" i="27"/>
  <c r="X20" i="28" s="1"/>
  <c r="W16"/>
  <c r="AH115" i="27"/>
  <c r="X16" i="28" s="1"/>
  <c r="W19"/>
  <c r="AH151" i="27"/>
  <c r="X19" i="28" s="1"/>
  <c r="W11"/>
  <c r="AH55" i="27"/>
  <c r="X11" i="28" s="1"/>
  <c r="W22"/>
  <c r="AH187" i="27"/>
  <c r="X22" i="28" s="1"/>
  <c r="W14"/>
  <c r="AH91" i="27"/>
  <c r="X14" i="28" s="1"/>
  <c r="W9"/>
  <c r="AH31" i="27"/>
  <c r="X9" i="28" s="1"/>
  <c r="W8"/>
  <c r="AG191" i="27"/>
  <c r="AI163" s="1"/>
  <c r="Y20" i="28" s="1"/>
  <c r="AH19" i="27"/>
  <c r="X8" i="28" s="1"/>
  <c r="W17"/>
  <c r="AH127" i="27"/>
  <c r="X17" i="28" s="1"/>
  <c r="W12"/>
  <c r="AH67" i="27"/>
  <c r="X12" i="28" s="1"/>
  <c r="W8" i="26"/>
  <c r="AG191" i="25"/>
  <c r="AI163" s="1"/>
  <c r="Y20" i="26" s="1"/>
  <c r="AH19" i="25"/>
  <c r="X8" i="26" s="1"/>
  <c r="W16"/>
  <c r="AH115" i="25"/>
  <c r="X16" i="26" s="1"/>
  <c r="W15"/>
  <c r="AH103" i="25"/>
  <c r="X15" i="26" s="1"/>
  <c r="W14"/>
  <c r="AH91" i="25"/>
  <c r="X14" i="26" s="1"/>
  <c r="W12"/>
  <c r="AH67" i="25"/>
  <c r="X12" i="26" s="1"/>
  <c r="W9"/>
  <c r="AH31" i="25"/>
  <c r="X9" i="26" s="1"/>
  <c r="W20"/>
  <c r="AH163" i="25"/>
  <c r="X20" i="26" s="1"/>
  <c r="W17"/>
  <c r="AH127" i="25"/>
  <c r="X17" i="26" s="1"/>
  <c r="W19"/>
  <c r="AH151" i="25"/>
  <c r="X19" i="26" s="1"/>
  <c r="W23"/>
  <c r="AH190" i="25"/>
  <c r="X23" i="26" s="1"/>
  <c r="W11"/>
  <c r="AH55" i="25"/>
  <c r="X11" i="26" s="1"/>
  <c r="W22"/>
  <c r="AH187" i="25"/>
  <c r="X22" i="26" s="1"/>
  <c r="W20" i="24"/>
  <c r="AH163" i="23"/>
  <c r="X20" i="24" s="1"/>
  <c r="W11"/>
  <c r="AH55" i="23"/>
  <c r="X11" i="24" s="1"/>
  <c r="W14"/>
  <c r="AH91" i="23"/>
  <c r="X14" i="24" s="1"/>
  <c r="W9"/>
  <c r="AH31" i="23"/>
  <c r="X9" i="24" s="1"/>
  <c r="W8"/>
  <c r="AG191" i="23"/>
  <c r="AI19" s="1"/>
  <c r="Y8" i="24" s="1"/>
  <c r="AH19" i="23"/>
  <c r="X8" i="24" s="1"/>
  <c r="W15"/>
  <c r="AH103" i="23"/>
  <c r="X15" i="24" s="1"/>
  <c r="W21"/>
  <c r="AH175" i="23"/>
  <c r="X21" i="24" s="1"/>
  <c r="W18"/>
  <c r="AH139" i="23"/>
  <c r="X18" i="24" s="1"/>
  <c r="W16"/>
  <c r="AH115" i="23"/>
  <c r="X16" i="24" s="1"/>
  <c r="W23"/>
  <c r="AH190" i="23"/>
  <c r="X23" i="24" s="1"/>
  <c r="W22"/>
  <c r="AH187" i="23"/>
  <c r="X22" i="24" s="1"/>
  <c r="W19"/>
  <c r="AH151" i="23"/>
  <c r="X19" i="24" s="1"/>
  <c r="W17"/>
  <c r="AH127" i="23"/>
  <c r="X17" i="24" s="1"/>
  <c r="W10"/>
  <c r="AH43" i="23"/>
  <c r="X10" i="24" s="1"/>
  <c r="W12"/>
  <c r="AH67" i="23"/>
  <c r="X12" i="24" s="1"/>
  <c r="W13"/>
  <c r="AH79" i="23"/>
  <c r="X13" i="24" s="1"/>
  <c r="B20" i="11"/>
  <c r="B19"/>
  <c r="B18"/>
  <c r="B17"/>
  <c r="B16"/>
  <c r="B15"/>
  <c r="B14"/>
  <c r="B13"/>
  <c r="B12"/>
  <c r="B11"/>
  <c r="B10"/>
  <c r="B9"/>
  <c r="B8"/>
  <c r="F20"/>
  <c r="D20"/>
  <c r="D19"/>
  <c r="D18"/>
  <c r="F17"/>
  <c r="D17"/>
  <c r="D16"/>
  <c r="F15"/>
  <c r="D15"/>
  <c r="F12"/>
  <c r="D12"/>
  <c r="D8"/>
  <c r="F9"/>
  <c r="D9"/>
  <c r="A192" i="10"/>
  <c r="B23" i="11"/>
  <c r="F14"/>
  <c r="D14"/>
  <c r="F13"/>
  <c r="D13"/>
  <c r="F10"/>
  <c r="D10"/>
  <c r="A24"/>
  <c r="U23"/>
  <c r="T23"/>
  <c r="S23"/>
  <c r="Q23"/>
  <c r="P23"/>
  <c r="O23"/>
  <c r="M23"/>
  <c r="L23"/>
  <c r="K23"/>
  <c r="I23"/>
  <c r="H23"/>
  <c r="G23"/>
  <c r="C23"/>
  <c r="V23"/>
  <c r="R23"/>
  <c r="J23"/>
  <c r="U22"/>
  <c r="T22"/>
  <c r="S22"/>
  <c r="Q22"/>
  <c r="P22"/>
  <c r="O22"/>
  <c r="M22"/>
  <c r="L22"/>
  <c r="K22"/>
  <c r="I22"/>
  <c r="H22"/>
  <c r="G22"/>
  <c r="C22"/>
  <c r="B22"/>
  <c r="U21"/>
  <c r="T21"/>
  <c r="S21"/>
  <c r="Q21"/>
  <c r="P21"/>
  <c r="O21"/>
  <c r="M21"/>
  <c r="L21"/>
  <c r="K21"/>
  <c r="I21"/>
  <c r="H21"/>
  <c r="G21"/>
  <c r="F21"/>
  <c r="D21"/>
  <c r="C21"/>
  <c r="J21"/>
  <c r="U20"/>
  <c r="T20"/>
  <c r="S20"/>
  <c r="Q20"/>
  <c r="P20"/>
  <c r="O20"/>
  <c r="M20"/>
  <c r="L20"/>
  <c r="K20"/>
  <c r="I20"/>
  <c r="H20"/>
  <c r="G20"/>
  <c r="C20"/>
  <c r="U19"/>
  <c r="T19"/>
  <c r="S19"/>
  <c r="Q19"/>
  <c r="P19"/>
  <c r="O19"/>
  <c r="M19"/>
  <c r="L19"/>
  <c r="K19"/>
  <c r="I19"/>
  <c r="H19"/>
  <c r="G19"/>
  <c r="F19"/>
  <c r="C19"/>
  <c r="T18"/>
  <c r="S18"/>
  <c r="P18"/>
  <c r="O18"/>
  <c r="L18"/>
  <c r="K18"/>
  <c r="H18"/>
  <c r="G18"/>
  <c r="F18"/>
  <c r="C18"/>
  <c r="V18"/>
  <c r="R18"/>
  <c r="N18"/>
  <c r="J18"/>
  <c r="U17"/>
  <c r="T17"/>
  <c r="S17"/>
  <c r="Q17"/>
  <c r="P17"/>
  <c r="O17"/>
  <c r="M17"/>
  <c r="L17"/>
  <c r="K17"/>
  <c r="I17"/>
  <c r="H17"/>
  <c r="G17"/>
  <c r="C17"/>
  <c r="U16"/>
  <c r="T16"/>
  <c r="S16"/>
  <c r="Q16"/>
  <c r="P16"/>
  <c r="O16"/>
  <c r="M16"/>
  <c r="L16"/>
  <c r="K16"/>
  <c r="I16"/>
  <c r="H16"/>
  <c r="G16"/>
  <c r="F16"/>
  <c r="C16"/>
  <c r="R16"/>
  <c r="U15"/>
  <c r="T15"/>
  <c r="S15"/>
  <c r="Q15"/>
  <c r="P15"/>
  <c r="O15"/>
  <c r="M15"/>
  <c r="K15"/>
  <c r="I15"/>
  <c r="H15"/>
  <c r="G15"/>
  <c r="C15"/>
  <c r="U14"/>
  <c r="T14"/>
  <c r="S14"/>
  <c r="Q14"/>
  <c r="P14"/>
  <c r="O14"/>
  <c r="M14"/>
  <c r="L14"/>
  <c r="K14"/>
  <c r="I14"/>
  <c r="H14"/>
  <c r="G14"/>
  <c r="C14"/>
  <c r="R14"/>
  <c r="U13"/>
  <c r="T13"/>
  <c r="S13"/>
  <c r="Q13"/>
  <c r="P13"/>
  <c r="O13"/>
  <c r="M13"/>
  <c r="L13"/>
  <c r="K13"/>
  <c r="I13"/>
  <c r="H13"/>
  <c r="G13"/>
  <c r="C13"/>
  <c r="R13"/>
  <c r="J13"/>
  <c r="U12"/>
  <c r="T12"/>
  <c r="S12"/>
  <c r="Q12"/>
  <c r="P12"/>
  <c r="O12"/>
  <c r="M12"/>
  <c r="L12"/>
  <c r="K12"/>
  <c r="I12"/>
  <c r="H12"/>
  <c r="G12"/>
  <c r="C12"/>
  <c r="R12"/>
  <c r="U11"/>
  <c r="T11"/>
  <c r="S11"/>
  <c r="Q11"/>
  <c r="P11"/>
  <c r="O11"/>
  <c r="M11"/>
  <c r="L11"/>
  <c r="K11"/>
  <c r="I11"/>
  <c r="H11"/>
  <c r="G11"/>
  <c r="F11"/>
  <c r="D11"/>
  <c r="C11"/>
  <c r="R11"/>
  <c r="J11"/>
  <c r="U10"/>
  <c r="T10"/>
  <c r="S10"/>
  <c r="Q10"/>
  <c r="P10"/>
  <c r="O10"/>
  <c r="M10"/>
  <c r="L10"/>
  <c r="K10"/>
  <c r="I10"/>
  <c r="H10"/>
  <c r="G10"/>
  <c r="C10"/>
  <c r="J10"/>
  <c r="U9"/>
  <c r="T9"/>
  <c r="S9"/>
  <c r="Q9"/>
  <c r="P9"/>
  <c r="O9"/>
  <c r="M9"/>
  <c r="L9"/>
  <c r="K9"/>
  <c r="I9"/>
  <c r="H9"/>
  <c r="G9"/>
  <c r="C9"/>
  <c r="U8"/>
  <c r="S8"/>
  <c r="Q8"/>
  <c r="O8"/>
  <c r="M8"/>
  <c r="K8"/>
  <c r="I8"/>
  <c r="G8"/>
  <c r="T18" i="10"/>
  <c r="AG18" s="1"/>
  <c r="AH18" s="1"/>
  <c r="T10"/>
  <c r="AG9"/>
  <c r="AH9" s="1"/>
  <c r="AI299" i="33" l="1"/>
  <c r="AI300"/>
  <c r="AI128"/>
  <c r="AI130"/>
  <c r="AI132"/>
  <c r="AI134"/>
  <c r="AI129"/>
  <c r="AI131"/>
  <c r="AI133"/>
  <c r="AI127"/>
  <c r="AI90"/>
  <c r="AI91"/>
  <c r="AI89"/>
  <c r="AI321"/>
  <c r="AI322"/>
  <c r="AI320"/>
  <c r="AI97" i="31"/>
  <c r="AI99"/>
  <c r="AI101"/>
  <c r="AI103"/>
  <c r="AI105"/>
  <c r="AI96"/>
  <c r="AI98"/>
  <c r="AI100"/>
  <c r="AI102"/>
  <c r="AI104"/>
  <c r="AI85"/>
  <c r="AI89"/>
  <c r="AI80"/>
  <c r="AI79"/>
  <c r="AI73"/>
  <c r="AI75"/>
  <c r="AI72"/>
  <c r="AI74"/>
  <c r="AI66"/>
  <c r="AI67"/>
  <c r="AI68"/>
  <c r="AI65"/>
  <c r="AI64"/>
  <c r="AI61"/>
  <c r="AI60"/>
  <c r="AI59"/>
  <c r="AI51"/>
  <c r="AI50"/>
  <c r="AI42"/>
  <c r="AI43"/>
  <c r="AI44"/>
  <c r="AI33"/>
  <c r="AI35"/>
  <c r="AI37"/>
  <c r="AI32"/>
  <c r="AI34"/>
  <c r="AI36"/>
  <c r="AI38"/>
  <c r="AI19"/>
  <c r="AI20"/>
  <c r="AI18"/>
  <c r="AI84"/>
  <c r="AI14"/>
  <c r="AI13"/>
  <c r="AI318" i="29"/>
  <c r="AI319"/>
  <c r="AI317"/>
  <c r="AI285"/>
  <c r="AI297"/>
  <c r="AI296"/>
  <c r="AI128"/>
  <c r="AI130"/>
  <c r="AI129"/>
  <c r="AI131"/>
  <c r="AI91"/>
  <c r="AI90"/>
  <c r="AI92"/>
  <c r="AI324"/>
  <c r="AI325"/>
  <c r="AI279" i="33"/>
  <c r="AI287"/>
  <c r="AI277"/>
  <c r="AI281"/>
  <c r="AI283"/>
  <c r="AI285"/>
  <c r="AI289"/>
  <c r="AI278"/>
  <c r="AI280"/>
  <c r="AI282"/>
  <c r="AI284"/>
  <c r="AI286"/>
  <c r="AI288"/>
  <c r="AI330"/>
  <c r="AI329"/>
  <c r="AI257"/>
  <c r="AI298"/>
  <c r="AI297"/>
  <c r="AI166"/>
  <c r="AI165"/>
  <c r="AI48" i="31"/>
  <c r="AI49"/>
  <c r="X10" i="32"/>
  <c r="AI55" i="31"/>
  <c r="AI58"/>
  <c r="AI57"/>
  <c r="AI56"/>
  <c r="AI272" i="29"/>
  <c r="AI274"/>
  <c r="AI276"/>
  <c r="AI278"/>
  <c r="AI280"/>
  <c r="AI282"/>
  <c r="AI284"/>
  <c r="AI273"/>
  <c r="AI275"/>
  <c r="AI277"/>
  <c r="AI279"/>
  <c r="AI281"/>
  <c r="AI283"/>
  <c r="AI163"/>
  <c r="AI294"/>
  <c r="AI295"/>
  <c r="AI293"/>
  <c r="AI53"/>
  <c r="AI88"/>
  <c r="AI87"/>
  <c r="AI86"/>
  <c r="AI89"/>
  <c r="AI86" i="33"/>
  <c r="AI88"/>
  <c r="AI85"/>
  <c r="AI87"/>
  <c r="AI380"/>
  <c r="AI374"/>
  <c r="AI379"/>
  <c r="AI377"/>
  <c r="AI375"/>
  <c r="AI378"/>
  <c r="AI376"/>
  <c r="AI373"/>
  <c r="AI381"/>
  <c r="AI25" i="31"/>
  <c r="AI28"/>
  <c r="AI27"/>
  <c r="AI24"/>
  <c r="AI26"/>
  <c r="AI319" i="33"/>
  <c r="AI316"/>
  <c r="AI318"/>
  <c r="AI317"/>
  <c r="AI310"/>
  <c r="AI295"/>
  <c r="AI296"/>
  <c r="AI294"/>
  <c r="AI293"/>
  <c r="AI275"/>
  <c r="AI276"/>
  <c r="AI273"/>
  <c r="AI274"/>
  <c r="AI224"/>
  <c r="AI255"/>
  <c r="AI251"/>
  <c r="AI252"/>
  <c r="AI254"/>
  <c r="AI256"/>
  <c r="AI253"/>
  <c r="AI249"/>
  <c r="AI248"/>
  <c r="AI250"/>
  <c r="AI163"/>
  <c r="AI162"/>
  <c r="AI164"/>
  <c r="AI35"/>
  <c r="AI75"/>
  <c r="AI77"/>
  <c r="AI79"/>
  <c r="AI81"/>
  <c r="AI83"/>
  <c r="AI76"/>
  <c r="AI78"/>
  <c r="AI80"/>
  <c r="AI82"/>
  <c r="AI84"/>
  <c r="AI15"/>
  <c r="AI24"/>
  <c r="AI23"/>
  <c r="AI249" i="29"/>
  <c r="AI251"/>
  <c r="AI253"/>
  <c r="AI248"/>
  <c r="AI250"/>
  <c r="AI252"/>
  <c r="AI370"/>
  <c r="AI373"/>
  <c r="AI372"/>
  <c r="AI371"/>
  <c r="AI315"/>
  <c r="AI316"/>
  <c r="AI307"/>
  <c r="AI291"/>
  <c r="AI292"/>
  <c r="AI290"/>
  <c r="AI289"/>
  <c r="AI66"/>
  <c r="AI269"/>
  <c r="AI265"/>
  <c r="AI271"/>
  <c r="AI267"/>
  <c r="AI270"/>
  <c r="AI266"/>
  <c r="AI268"/>
  <c r="AI264"/>
  <c r="AI24"/>
  <c r="AI80"/>
  <c r="AI71"/>
  <c r="AI74"/>
  <c r="AI59"/>
  <c r="AI77"/>
  <c r="AI73"/>
  <c r="AI58"/>
  <c r="AI61"/>
  <c r="AI15"/>
  <c r="AI81"/>
  <c r="AI65"/>
  <c r="AI68"/>
  <c r="AI85"/>
  <c r="AI83"/>
  <c r="AI63"/>
  <c r="AI162"/>
  <c r="AI219"/>
  <c r="AI25"/>
  <c r="AI78"/>
  <c r="AI82"/>
  <c r="AI75"/>
  <c r="AI67"/>
  <c r="AI60"/>
  <c r="AI70"/>
  <c r="AI62"/>
  <c r="AI36"/>
  <c r="AI23"/>
  <c r="AI76"/>
  <c r="AI84"/>
  <c r="AI79"/>
  <c r="AI69"/>
  <c r="AI72"/>
  <c r="AI64"/>
  <c r="AI57"/>
  <c r="AI170" i="33"/>
  <c r="AI172"/>
  <c r="AI174"/>
  <c r="AI176"/>
  <c r="AI178"/>
  <c r="AI180"/>
  <c r="AI182"/>
  <c r="AI184"/>
  <c r="AI186"/>
  <c r="AI188"/>
  <c r="AI190"/>
  <c r="AI192"/>
  <c r="AI194"/>
  <c r="AI196"/>
  <c r="AI198"/>
  <c r="AI200"/>
  <c r="AI202"/>
  <c r="AI204"/>
  <c r="AI206"/>
  <c r="AI208"/>
  <c r="AI210"/>
  <c r="AI212"/>
  <c r="AI214"/>
  <c r="AI216"/>
  <c r="AI218"/>
  <c r="AI220"/>
  <c r="AI222"/>
  <c r="AI173"/>
  <c r="AI195"/>
  <c r="AI199"/>
  <c r="AI203"/>
  <c r="AI207"/>
  <c r="AI211"/>
  <c r="AI215"/>
  <c r="AI219"/>
  <c r="AI221"/>
  <c r="AI171"/>
  <c r="AI175"/>
  <c r="AI177"/>
  <c r="AI179"/>
  <c r="AI181"/>
  <c r="AI183"/>
  <c r="AI185"/>
  <c r="AI187"/>
  <c r="AI189"/>
  <c r="AI191"/>
  <c r="AI193"/>
  <c r="AI197"/>
  <c r="AI201"/>
  <c r="AI205"/>
  <c r="AI209"/>
  <c r="AI213"/>
  <c r="AI217"/>
  <c r="AI223"/>
  <c r="AI169"/>
  <c r="AI328"/>
  <c r="AI356"/>
  <c r="AI360"/>
  <c r="AI336"/>
  <c r="AI365"/>
  <c r="AI357"/>
  <c r="AI349"/>
  <c r="AI341"/>
  <c r="AI372"/>
  <c r="AI340"/>
  <c r="AI352"/>
  <c r="AI346"/>
  <c r="AI344"/>
  <c r="AI368"/>
  <c r="AI362"/>
  <c r="AI369"/>
  <c r="AI361"/>
  <c r="AI353"/>
  <c r="AI345"/>
  <c r="AI337"/>
  <c r="AI364"/>
  <c r="AI348"/>
  <c r="AI354"/>
  <c r="AI338"/>
  <c r="AI370"/>
  <c r="AI343"/>
  <c r="AI363"/>
  <c r="AI342"/>
  <c r="AI359"/>
  <c r="AI355"/>
  <c r="AI351"/>
  <c r="AI350"/>
  <c r="AI335"/>
  <c r="AI334"/>
  <c r="AI366"/>
  <c r="AI347"/>
  <c r="AI367"/>
  <c r="AI358"/>
  <c r="AI339"/>
  <c r="AI371"/>
  <c r="AI314"/>
  <c r="AI315"/>
  <c r="AI308"/>
  <c r="AI309"/>
  <c r="AI261"/>
  <c r="AI263"/>
  <c r="AI265"/>
  <c r="AI267"/>
  <c r="AI269"/>
  <c r="AI271"/>
  <c r="AI262"/>
  <c r="AI264"/>
  <c r="AI266"/>
  <c r="AI268"/>
  <c r="AI270"/>
  <c r="AI272"/>
  <c r="AI235"/>
  <c r="AI231"/>
  <c r="AI246"/>
  <c r="AI238"/>
  <c r="AI230"/>
  <c r="AI239"/>
  <c r="AI243"/>
  <c r="AI247"/>
  <c r="AI242"/>
  <c r="AI234"/>
  <c r="AI229"/>
  <c r="AI241"/>
  <c r="AI233"/>
  <c r="AI228"/>
  <c r="AI236"/>
  <c r="AI232"/>
  <c r="AI245"/>
  <c r="AI237"/>
  <c r="AI244"/>
  <c r="AI240"/>
  <c r="AI139"/>
  <c r="AI141"/>
  <c r="AI143"/>
  <c r="AI145"/>
  <c r="AI147"/>
  <c r="AI149"/>
  <c r="AI151"/>
  <c r="AI153"/>
  <c r="AI155"/>
  <c r="AI157"/>
  <c r="AI159"/>
  <c r="AI161"/>
  <c r="AI138"/>
  <c r="AI140"/>
  <c r="AI142"/>
  <c r="AI144"/>
  <c r="AI146"/>
  <c r="AI148"/>
  <c r="AI150"/>
  <c r="AI152"/>
  <c r="AI154"/>
  <c r="AI156"/>
  <c r="AI158"/>
  <c r="AI160"/>
  <c r="AI121"/>
  <c r="AI125"/>
  <c r="AI117"/>
  <c r="AI105"/>
  <c r="AI113"/>
  <c r="AI119"/>
  <c r="AI109"/>
  <c r="AI101"/>
  <c r="AI97"/>
  <c r="AI103"/>
  <c r="AI118"/>
  <c r="AI123"/>
  <c r="AI122"/>
  <c r="AI114"/>
  <c r="AI110"/>
  <c r="AI124"/>
  <c r="AI108"/>
  <c r="AI116"/>
  <c r="AI126"/>
  <c r="AI120"/>
  <c r="AI100"/>
  <c r="AI115"/>
  <c r="AI107"/>
  <c r="AI95"/>
  <c r="AI111"/>
  <c r="AI96"/>
  <c r="AI99"/>
  <c r="AI106"/>
  <c r="AI98"/>
  <c r="AI104"/>
  <c r="AI102"/>
  <c r="AI112"/>
  <c r="AI62"/>
  <c r="AI56"/>
  <c r="AI58"/>
  <c r="AI64"/>
  <c r="AI70"/>
  <c r="AI60"/>
  <c r="AI61"/>
  <c r="AI68"/>
  <c r="AI59"/>
  <c r="AI66"/>
  <c r="AI65"/>
  <c r="AI73"/>
  <c r="AI63"/>
  <c r="AI69"/>
  <c r="AI71"/>
  <c r="AI72"/>
  <c r="AI57"/>
  <c r="AI74"/>
  <c r="AI67"/>
  <c r="AI46"/>
  <c r="AI44"/>
  <c r="AI43"/>
  <c r="AI48"/>
  <c r="AI52"/>
  <c r="AI49"/>
  <c r="AI41"/>
  <c r="AI50"/>
  <c r="AI42"/>
  <c r="AI51"/>
  <c r="AI40"/>
  <c r="AI39"/>
  <c r="AI47"/>
  <c r="AI45"/>
  <c r="AI30"/>
  <c r="AI34"/>
  <c r="AI29"/>
  <c r="AI31"/>
  <c r="AI33"/>
  <c r="AI28"/>
  <c r="AI32"/>
  <c r="AI21"/>
  <c r="AI20"/>
  <c r="AI19"/>
  <c r="AI22"/>
  <c r="AI13"/>
  <c r="AI11"/>
  <c r="AI14"/>
  <c r="AI12"/>
  <c r="AI10"/>
  <c r="AI223" i="29"/>
  <c r="AI247"/>
  <c r="AI224"/>
  <c r="AI226"/>
  <c r="AI228"/>
  <c r="AI230"/>
  <c r="AI232"/>
  <c r="AI234"/>
  <c r="AI236"/>
  <c r="AI238"/>
  <c r="AI240"/>
  <c r="AI242"/>
  <c r="AI244"/>
  <c r="AI246"/>
  <c r="AI225"/>
  <c r="AI227"/>
  <c r="AI229"/>
  <c r="AI231"/>
  <c r="AI233"/>
  <c r="AI235"/>
  <c r="AI237"/>
  <c r="AI239"/>
  <c r="AI241"/>
  <c r="AI243"/>
  <c r="AI245"/>
  <c r="AI326"/>
  <c r="Y21" i="30" s="1"/>
  <c r="AI175" i="29"/>
  <c r="AI179"/>
  <c r="AI183"/>
  <c r="AI187"/>
  <c r="AI191"/>
  <c r="AI195"/>
  <c r="AI199"/>
  <c r="AI203"/>
  <c r="AI207"/>
  <c r="AI211"/>
  <c r="AI215"/>
  <c r="AI184"/>
  <c r="AI174"/>
  <c r="AI178"/>
  <c r="AI182"/>
  <c r="AI186"/>
  <c r="AI190"/>
  <c r="AI194"/>
  <c r="AI198"/>
  <c r="AI202"/>
  <c r="AI206"/>
  <c r="AI210"/>
  <c r="AI214"/>
  <c r="AI218"/>
  <c r="AI177"/>
  <c r="AI181"/>
  <c r="AI185"/>
  <c r="AI189"/>
  <c r="AI193"/>
  <c r="AI197"/>
  <c r="AI201"/>
  <c r="AI205"/>
  <c r="AI209"/>
  <c r="AI213"/>
  <c r="AI217"/>
  <c r="AI176"/>
  <c r="AI180"/>
  <c r="AI188"/>
  <c r="AI192"/>
  <c r="AI196"/>
  <c r="AI200"/>
  <c r="AI204"/>
  <c r="AI208"/>
  <c r="AI212"/>
  <c r="AI216"/>
  <c r="AI220"/>
  <c r="Y15" i="30" s="1"/>
  <c r="AI37" i="29"/>
  <c r="Y10" i="30" s="1"/>
  <c r="X13" i="32"/>
  <c r="AI323" i="29"/>
  <c r="AI366"/>
  <c r="AI369"/>
  <c r="AI361"/>
  <c r="AI355"/>
  <c r="AI347"/>
  <c r="AI339"/>
  <c r="AI331"/>
  <c r="AI375"/>
  <c r="AI341"/>
  <c r="AI349"/>
  <c r="AI359"/>
  <c r="AI368"/>
  <c r="AI362"/>
  <c r="AI358"/>
  <c r="AI350"/>
  <c r="AI346"/>
  <c r="AI342"/>
  <c r="AI338"/>
  <c r="AI334"/>
  <c r="AI367"/>
  <c r="AI374"/>
  <c r="AI377"/>
  <c r="AI365"/>
  <c r="AI357"/>
  <c r="AI351"/>
  <c r="AI343"/>
  <c r="AI335"/>
  <c r="AI329"/>
  <c r="AI337"/>
  <c r="AI345"/>
  <c r="AI353"/>
  <c r="AI376"/>
  <c r="AI364"/>
  <c r="AI360"/>
  <c r="AI352"/>
  <c r="AI348"/>
  <c r="AI344"/>
  <c r="AI340"/>
  <c r="AI336"/>
  <c r="AI363"/>
  <c r="AI333"/>
  <c r="AI332"/>
  <c r="AI354"/>
  <c r="AI330"/>
  <c r="AI356"/>
  <c r="AI312"/>
  <c r="AI313"/>
  <c r="AI311"/>
  <c r="AI314"/>
  <c r="AI305"/>
  <c r="AI306"/>
  <c r="AI258"/>
  <c r="AI259"/>
  <c r="AI261"/>
  <c r="AI263"/>
  <c r="AI257"/>
  <c r="AI260"/>
  <c r="AI262"/>
  <c r="AI135"/>
  <c r="AI136"/>
  <c r="AI137"/>
  <c r="AI138"/>
  <c r="AI139"/>
  <c r="AI140"/>
  <c r="AI141"/>
  <c r="AI142"/>
  <c r="AI143"/>
  <c r="AI144"/>
  <c r="AI145"/>
  <c r="AI146"/>
  <c r="AI147"/>
  <c r="AI148"/>
  <c r="AI149"/>
  <c r="AI150"/>
  <c r="AI151"/>
  <c r="AI152"/>
  <c r="AI153"/>
  <c r="AI154"/>
  <c r="AI155"/>
  <c r="AI156"/>
  <c r="AI157"/>
  <c r="AI158"/>
  <c r="AI159"/>
  <c r="AI160"/>
  <c r="AI161"/>
  <c r="AI134"/>
  <c r="AI125"/>
  <c r="AI121"/>
  <c r="AI119"/>
  <c r="AI117"/>
  <c r="AI115"/>
  <c r="AI113"/>
  <c r="AI111"/>
  <c r="AI110"/>
  <c r="AI108"/>
  <c r="AI106"/>
  <c r="AI103"/>
  <c r="AI102"/>
  <c r="AI101"/>
  <c r="AI100"/>
  <c r="AI98"/>
  <c r="AI96"/>
  <c r="AI127"/>
  <c r="AI123"/>
  <c r="AI120"/>
  <c r="AI118"/>
  <c r="AI116"/>
  <c r="AI114"/>
  <c r="AI112"/>
  <c r="AI109"/>
  <c r="AI107"/>
  <c r="AI105"/>
  <c r="AI99"/>
  <c r="AI126"/>
  <c r="AI104"/>
  <c r="AI122"/>
  <c r="AI97"/>
  <c r="AI124"/>
  <c r="AI49"/>
  <c r="AI50"/>
  <c r="AI52"/>
  <c r="AI48"/>
  <c r="AI51"/>
  <c r="AI29"/>
  <c r="AI30"/>
  <c r="AI31"/>
  <c r="AI32"/>
  <c r="AI33"/>
  <c r="AI34"/>
  <c r="AI35"/>
  <c r="AI11"/>
  <c r="AI19"/>
  <c r="AI21"/>
  <c r="AI18"/>
  <c r="AI20"/>
  <c r="AI22"/>
  <c r="AI381"/>
  <c r="Y23" i="30" s="1"/>
  <c r="AI12" i="29"/>
  <c r="AI14"/>
  <c r="AI13"/>
  <c r="AI10"/>
  <c r="AI16" i="33"/>
  <c r="Y8" i="34" s="1"/>
  <c r="AI190" i="35"/>
  <c r="AI43"/>
  <c r="AI31"/>
  <c r="AI115"/>
  <c r="AI151"/>
  <c r="AI19"/>
  <c r="AI91"/>
  <c r="AI163"/>
  <c r="AI127"/>
  <c r="AI103"/>
  <c r="AI139"/>
  <c r="AI187"/>
  <c r="AI290" i="33"/>
  <c r="Y17" i="34" s="1"/>
  <c r="AI258" i="33"/>
  <c r="Y16" i="34" s="1"/>
  <c r="AI382" i="33"/>
  <c r="Y22" i="34" s="1"/>
  <c r="X24"/>
  <c r="AI53" i="33"/>
  <c r="Y11" i="34" s="1"/>
  <c r="AI311" i="33"/>
  <c r="Y19" i="34" s="1"/>
  <c r="AI36" i="33"/>
  <c r="Y10" i="34" s="1"/>
  <c r="AI92" i="33"/>
  <c r="Y12" i="34" s="1"/>
  <c r="AI167" i="33"/>
  <c r="Y14" i="34" s="1"/>
  <c r="AI301" i="33"/>
  <c r="Y18" i="34" s="1"/>
  <c r="X23" i="32"/>
  <c r="X22"/>
  <c r="X21"/>
  <c r="X20"/>
  <c r="X19"/>
  <c r="X17"/>
  <c r="X16"/>
  <c r="X15"/>
  <c r="X14"/>
  <c r="X24" i="36"/>
  <c r="X12" i="32"/>
  <c r="X11"/>
  <c r="X9"/>
  <c r="AI164" i="29"/>
  <c r="Y14" i="30" s="1"/>
  <c r="AI55" i="25"/>
  <c r="Y11" i="26" s="1"/>
  <c r="AI127" i="25"/>
  <c r="Y17" i="26" s="1"/>
  <c r="AI115" i="23"/>
  <c r="Y16" i="24" s="1"/>
  <c r="AI127" i="23"/>
  <c r="Y17" i="24" s="1"/>
  <c r="AI190" i="23"/>
  <c r="Y23" i="24" s="1"/>
  <c r="AI163" i="23"/>
  <c r="Y20" i="24" s="1"/>
  <c r="AI43" i="23"/>
  <c r="Y10" i="24" s="1"/>
  <c r="AI103" i="23"/>
  <c r="Y15" i="24" s="1"/>
  <c r="AH191" i="35"/>
  <c r="AI191"/>
  <c r="AI85"/>
  <c r="AI137"/>
  <c r="AI51"/>
  <c r="AI133"/>
  <c r="AI17"/>
  <c r="AI71"/>
  <c r="AI99"/>
  <c r="AI161"/>
  <c r="AI37"/>
  <c r="AI65"/>
  <c r="AI119"/>
  <c r="AI147"/>
  <c r="AI50"/>
  <c r="AI146"/>
  <c r="AI28"/>
  <c r="AI76"/>
  <c r="AI124"/>
  <c r="AI158"/>
  <c r="AI160"/>
  <c r="AI170"/>
  <c r="AI186"/>
  <c r="AI189"/>
  <c r="AI183"/>
  <c r="AI185"/>
  <c r="AI21"/>
  <c r="AI58"/>
  <c r="AI101"/>
  <c r="AI149"/>
  <c r="AI14"/>
  <c r="AI73"/>
  <c r="AI120"/>
  <c r="AI168"/>
  <c r="AI98"/>
  <c r="AI34"/>
  <c r="AI82"/>
  <c r="AI130"/>
  <c r="AI16"/>
  <c r="AI26"/>
  <c r="AI112"/>
  <c r="AI122"/>
  <c r="AI11"/>
  <c r="AI38"/>
  <c r="AI53"/>
  <c r="AI148"/>
  <c r="AI165"/>
  <c r="AI25"/>
  <c r="AI72"/>
  <c r="AI111"/>
  <c r="AI159"/>
  <c r="AI61"/>
  <c r="AI113"/>
  <c r="AI23"/>
  <c r="AI109"/>
  <c r="AI167"/>
  <c r="AI47"/>
  <c r="AI95"/>
  <c r="AI157"/>
  <c r="AI13"/>
  <c r="AI41"/>
  <c r="AI89"/>
  <c r="AI143"/>
  <c r="AI88"/>
  <c r="AI136"/>
  <c r="AI48"/>
  <c r="AI86"/>
  <c r="AI134"/>
  <c r="AI182"/>
  <c r="AI181"/>
  <c r="AI10"/>
  <c r="AI52"/>
  <c r="AI69"/>
  <c r="AI96"/>
  <c r="AI117"/>
  <c r="AI155"/>
  <c r="AI24"/>
  <c r="AI63"/>
  <c r="AI110"/>
  <c r="AI40"/>
  <c r="AI64"/>
  <c r="AI74"/>
  <c r="AI184"/>
  <c r="AI42"/>
  <c r="AI59"/>
  <c r="AI90"/>
  <c r="AI107"/>
  <c r="AI144"/>
  <c r="AI154"/>
  <c r="AI15"/>
  <c r="AI62"/>
  <c r="AI121"/>
  <c r="AI169"/>
  <c r="AI79"/>
  <c r="AI132"/>
  <c r="AI177"/>
  <c r="AI178"/>
  <c r="AI150"/>
  <c r="AI102"/>
  <c r="AI125"/>
  <c r="AI45"/>
  <c r="AI123"/>
  <c r="AI87"/>
  <c r="AI57"/>
  <c r="AI30"/>
  <c r="AI78"/>
  <c r="AI27"/>
  <c r="AI22"/>
  <c r="AI93"/>
  <c r="AI138"/>
  <c r="AI94"/>
  <c r="AI118"/>
  <c r="AI12"/>
  <c r="AI9"/>
  <c r="AI100"/>
  <c r="AI172"/>
  <c r="AI18"/>
  <c r="AI171"/>
  <c r="AI60"/>
  <c r="AI179"/>
  <c r="AI83"/>
  <c r="AI46"/>
  <c r="AI162"/>
  <c r="AI114"/>
  <c r="AI66"/>
  <c r="AI141"/>
  <c r="AI29"/>
  <c r="AI126"/>
  <c r="AI33"/>
  <c r="AI142"/>
  <c r="AI75"/>
  <c r="AI135"/>
  <c r="AI49"/>
  <c r="AI153"/>
  <c r="AI84"/>
  <c r="AI156"/>
  <c r="AI108"/>
  <c r="AI175"/>
  <c r="AI180"/>
  <c r="AI106"/>
  <c r="AI39"/>
  <c r="AI77"/>
  <c r="AI174"/>
  <c r="AI166"/>
  <c r="AI70"/>
  <c r="AI173"/>
  <c r="AI36"/>
  <c r="AI105"/>
  <c r="AI129"/>
  <c r="AI81"/>
  <c r="AI145"/>
  <c r="AI97"/>
  <c r="AI54"/>
  <c r="AI131"/>
  <c r="AI35"/>
  <c r="AI55"/>
  <c r="AI225" i="33"/>
  <c r="Y15" i="34" s="1"/>
  <c r="AI25" i="33"/>
  <c r="Y9" i="34" s="1"/>
  <c r="AH386" i="33"/>
  <c r="AI386"/>
  <c r="AI303"/>
  <c r="AI55"/>
  <c r="AI307"/>
  <c r="AI327"/>
  <c r="AI384"/>
  <c r="AI313"/>
  <c r="AI38"/>
  <c r="AI27"/>
  <c r="AI260"/>
  <c r="AI18"/>
  <c r="AI331"/>
  <c r="Y21" i="34" s="1"/>
  <c r="AI227" i="33"/>
  <c r="AI137"/>
  <c r="AI305"/>
  <c r="AI385"/>
  <c r="Y23" i="34" s="1"/>
  <c r="AI94" i="33"/>
  <c r="AI9"/>
  <c r="AI333"/>
  <c r="AI292"/>
  <c r="AI325"/>
  <c r="Y20" i="34" s="1"/>
  <c r="AI306" i="33"/>
  <c r="AI304"/>
  <c r="AI135"/>
  <c r="Y13" i="34" s="1"/>
  <c r="W24" i="32"/>
  <c r="Y24" s="1"/>
  <c r="AH111" i="31"/>
  <c r="AI111"/>
  <c r="AI41"/>
  <c r="AI9"/>
  <c r="AI17"/>
  <c r="AI78"/>
  <c r="AI92"/>
  <c r="AI88"/>
  <c r="AI23"/>
  <c r="AI83"/>
  <c r="AI31"/>
  <c r="AI12"/>
  <c r="AI10"/>
  <c r="AI47"/>
  <c r="AI54"/>
  <c r="AI95"/>
  <c r="AI21"/>
  <c r="AI45"/>
  <c r="AI81"/>
  <c r="AI71"/>
  <c r="AI108"/>
  <c r="AI110"/>
  <c r="AI69"/>
  <c r="AI15"/>
  <c r="AI52"/>
  <c r="AI29"/>
  <c r="AI39"/>
  <c r="AI62"/>
  <c r="AI90"/>
  <c r="AI76"/>
  <c r="AI86"/>
  <c r="AI93"/>
  <c r="AI106"/>
  <c r="AI382" i="29"/>
  <c r="AH382"/>
  <c r="AI42"/>
  <c r="AI46"/>
  <c r="AI40"/>
  <c r="AI322"/>
  <c r="AI171"/>
  <c r="AI173"/>
  <c r="AI45"/>
  <c r="AI95"/>
  <c r="AI303"/>
  <c r="AI172"/>
  <c r="AI169"/>
  <c r="AI301"/>
  <c r="AI302"/>
  <c r="AI28"/>
  <c r="AI168"/>
  <c r="AI41"/>
  <c r="AI328"/>
  <c r="AI300"/>
  <c r="AI44"/>
  <c r="AI222"/>
  <c r="AI310"/>
  <c r="AI256"/>
  <c r="AI288"/>
  <c r="AI132"/>
  <c r="Y13" i="30" s="1"/>
  <c r="AI9" i="29"/>
  <c r="AI170"/>
  <c r="AI380"/>
  <c r="AI166"/>
  <c r="AI167"/>
  <c r="AI43"/>
  <c r="AI47"/>
  <c r="AI56"/>
  <c r="AI39"/>
  <c r="AI304"/>
  <c r="W24" i="30"/>
  <c r="AI54" i="29"/>
  <c r="Y11" i="30" s="1"/>
  <c r="AI298" i="29"/>
  <c r="Y18" i="30" s="1"/>
  <c r="AI378" i="29"/>
  <c r="Y22" i="30" s="1"/>
  <c r="AI308" i="29"/>
  <c r="Y19" i="30" s="1"/>
  <c r="AI254" i="29"/>
  <c r="Y16" i="30" s="1"/>
  <c r="AI286" i="29"/>
  <c r="Y17" i="30" s="1"/>
  <c r="AI16" i="29"/>
  <c r="Y8" i="30" s="1"/>
  <c r="AI320" i="29"/>
  <c r="Y20" i="30" s="1"/>
  <c r="AI26" i="29"/>
  <c r="Y9" i="30" s="1"/>
  <c r="AI93" i="29"/>
  <c r="Y12" i="30" s="1"/>
  <c r="AI19" i="27"/>
  <c r="Y8" i="28" s="1"/>
  <c r="AI31" i="27"/>
  <c r="Y9" i="28" s="1"/>
  <c r="AI91" i="27"/>
  <c r="Y14" i="28" s="1"/>
  <c r="AI151" i="27"/>
  <c r="Y19" i="28" s="1"/>
  <c r="AI115" i="27"/>
  <c r="Y16" i="28" s="1"/>
  <c r="AI103" i="27"/>
  <c r="Y15" i="28" s="1"/>
  <c r="AI43" i="27"/>
  <c r="Y10" i="28" s="1"/>
  <c r="AI67" i="27"/>
  <c r="Y12" i="28" s="1"/>
  <c r="W24"/>
  <c r="AI187" i="27"/>
  <c r="Y22" i="28" s="1"/>
  <c r="AH191" i="27"/>
  <c r="AI191"/>
  <c r="AI15"/>
  <c r="AI48"/>
  <c r="AI72"/>
  <c r="AI154"/>
  <c r="AI182"/>
  <c r="AI186"/>
  <c r="AI100"/>
  <c r="AI168"/>
  <c r="AI172"/>
  <c r="AI42"/>
  <c r="AI96"/>
  <c r="AI30"/>
  <c r="AI13"/>
  <c r="AI173"/>
  <c r="AI14"/>
  <c r="AI106"/>
  <c r="AI82"/>
  <c r="AI86"/>
  <c r="AI90"/>
  <c r="AI158"/>
  <c r="AI162"/>
  <c r="AI121"/>
  <c r="AI137"/>
  <c r="AI74"/>
  <c r="AI126"/>
  <c r="AI98"/>
  <c r="AI142"/>
  <c r="AI118"/>
  <c r="AI54"/>
  <c r="AI150"/>
  <c r="AI165"/>
  <c r="AI28"/>
  <c r="AI185"/>
  <c r="AI18"/>
  <c r="AI171"/>
  <c r="AI41"/>
  <c r="AI12"/>
  <c r="AI135"/>
  <c r="AI51"/>
  <c r="AI75"/>
  <c r="AI85"/>
  <c r="AI89"/>
  <c r="AI161"/>
  <c r="AI22"/>
  <c r="AI83"/>
  <c r="AI88"/>
  <c r="AI184"/>
  <c r="AI61"/>
  <c r="AI157"/>
  <c r="AI129"/>
  <c r="AI69"/>
  <c r="AI11"/>
  <c r="AI52"/>
  <c r="AI76"/>
  <c r="AI114"/>
  <c r="AI178"/>
  <c r="AI62"/>
  <c r="AI66"/>
  <c r="AI130"/>
  <c r="AI134"/>
  <c r="AI24"/>
  <c r="AI58"/>
  <c r="AI144"/>
  <c r="AI148"/>
  <c r="AI179"/>
  <c r="AI16"/>
  <c r="AI25"/>
  <c r="AI110"/>
  <c r="AI138"/>
  <c r="AI38"/>
  <c r="AI120"/>
  <c r="AI124"/>
  <c r="AI99"/>
  <c r="AI167"/>
  <c r="AI112"/>
  <c r="AI132"/>
  <c r="AI60"/>
  <c r="AI34"/>
  <c r="AI9"/>
  <c r="AI109"/>
  <c r="AI27"/>
  <c r="AI65"/>
  <c r="AI133"/>
  <c r="AI147"/>
  <c r="AI36"/>
  <c r="AI71"/>
  <c r="AI113"/>
  <c r="AI181"/>
  <c r="AI123"/>
  <c r="AI77"/>
  <c r="AI39"/>
  <c r="AI46"/>
  <c r="AI47"/>
  <c r="AI143"/>
  <c r="AI33"/>
  <c r="AI170"/>
  <c r="AI156"/>
  <c r="AI45"/>
  <c r="AI153"/>
  <c r="AI141"/>
  <c r="AI94"/>
  <c r="AI50"/>
  <c r="AI84"/>
  <c r="AI35"/>
  <c r="AI10"/>
  <c r="AI63"/>
  <c r="AI136"/>
  <c r="AI40"/>
  <c r="AI17"/>
  <c r="AI149"/>
  <c r="AI102"/>
  <c r="AI125"/>
  <c r="AI175"/>
  <c r="Y21" i="28" s="1"/>
  <c r="AI57" i="27"/>
  <c r="AI189"/>
  <c r="AI180"/>
  <c r="AI131"/>
  <c r="AI146"/>
  <c r="AI97"/>
  <c r="AI95"/>
  <c r="AI37"/>
  <c r="AI81"/>
  <c r="AI101"/>
  <c r="AI23"/>
  <c r="AI177"/>
  <c r="AI108"/>
  <c r="AI64"/>
  <c r="AI117"/>
  <c r="AI70"/>
  <c r="AI159"/>
  <c r="AI145"/>
  <c r="AI49"/>
  <c r="AI122"/>
  <c r="AI73"/>
  <c r="AI26"/>
  <c r="AI119"/>
  <c r="AI29"/>
  <c r="AI21"/>
  <c r="AI139"/>
  <c r="Y18" i="28" s="1"/>
  <c r="AI59" i="27"/>
  <c r="AI155"/>
  <c r="AI107"/>
  <c r="AI166"/>
  <c r="AI160"/>
  <c r="AI111"/>
  <c r="AI53"/>
  <c r="AI105"/>
  <c r="AI169"/>
  <c r="AI78"/>
  <c r="AI183"/>
  <c r="AI87"/>
  <c r="AI93"/>
  <c r="AI174"/>
  <c r="AI79"/>
  <c r="Y13" i="28" s="1"/>
  <c r="AI127" i="27"/>
  <c r="Y17" i="28" s="1"/>
  <c r="AI55" i="27"/>
  <c r="Y11" i="28" s="1"/>
  <c r="AI190" i="27"/>
  <c r="Y23" i="28" s="1"/>
  <c r="AH191" i="25"/>
  <c r="AI191"/>
  <c r="AI38"/>
  <c r="AI66"/>
  <c r="AI133"/>
  <c r="AI185"/>
  <c r="AI23"/>
  <c r="AI27"/>
  <c r="AI161"/>
  <c r="AI173"/>
  <c r="AI62"/>
  <c r="AI106"/>
  <c r="AI130"/>
  <c r="AI168"/>
  <c r="AI124"/>
  <c r="AI16"/>
  <c r="AI114"/>
  <c r="AI154"/>
  <c r="AI39"/>
  <c r="AI61"/>
  <c r="AI143"/>
  <c r="AI33"/>
  <c r="AI85"/>
  <c r="AI167"/>
  <c r="AI126"/>
  <c r="AI54"/>
  <c r="AI74"/>
  <c r="AI182"/>
  <c r="AI46"/>
  <c r="AI98"/>
  <c r="AI9"/>
  <c r="AI41"/>
  <c r="AI109"/>
  <c r="AI58"/>
  <c r="AI144"/>
  <c r="AI72"/>
  <c r="AI76"/>
  <c r="AI120"/>
  <c r="AI135"/>
  <c r="AI121"/>
  <c r="AI65"/>
  <c r="AI147"/>
  <c r="AI30"/>
  <c r="AI118"/>
  <c r="AI99"/>
  <c r="AI88"/>
  <c r="AI165"/>
  <c r="AI15"/>
  <c r="AI34"/>
  <c r="AI171"/>
  <c r="AI75"/>
  <c r="AI83"/>
  <c r="AI77"/>
  <c r="AI42"/>
  <c r="AI110"/>
  <c r="AI134"/>
  <c r="AI172"/>
  <c r="AI82"/>
  <c r="AI17"/>
  <c r="AI48"/>
  <c r="AI52"/>
  <c r="AI90"/>
  <c r="AI138"/>
  <c r="AI178"/>
  <c r="AI179"/>
  <c r="AI113"/>
  <c r="AI157"/>
  <c r="AI71"/>
  <c r="AI123"/>
  <c r="AI181"/>
  <c r="AI170"/>
  <c r="AI60"/>
  <c r="AI156"/>
  <c r="AI36"/>
  <c r="AI86"/>
  <c r="AI112"/>
  <c r="AI14"/>
  <c r="AI129"/>
  <c r="AI100"/>
  <c r="AI148"/>
  <c r="AI186"/>
  <c r="AI24"/>
  <c r="AI28"/>
  <c r="AI96"/>
  <c r="AI158"/>
  <c r="AI162"/>
  <c r="AI13"/>
  <c r="AI25"/>
  <c r="AI37"/>
  <c r="AI22"/>
  <c r="AI18"/>
  <c r="AI51"/>
  <c r="AI89"/>
  <c r="AI132"/>
  <c r="AI184"/>
  <c r="AI142"/>
  <c r="AI137"/>
  <c r="AI150"/>
  <c r="AI69"/>
  <c r="AI107"/>
  <c r="AI57"/>
  <c r="AI119"/>
  <c r="AI81"/>
  <c r="AI159"/>
  <c r="AI79"/>
  <c r="Y13" i="26" s="1"/>
  <c r="AI166" i="25"/>
  <c r="AI117"/>
  <c r="AI101"/>
  <c r="AI50"/>
  <c r="AI105"/>
  <c r="AI21"/>
  <c r="AI122"/>
  <c r="AI73"/>
  <c r="AI26"/>
  <c r="AI11"/>
  <c r="AI177"/>
  <c r="AI108"/>
  <c r="AI53"/>
  <c r="AI63"/>
  <c r="AI174"/>
  <c r="AI95"/>
  <c r="AI29"/>
  <c r="AI146"/>
  <c r="AI97"/>
  <c r="AI10"/>
  <c r="AI59"/>
  <c r="AI93"/>
  <c r="AI84"/>
  <c r="AI35"/>
  <c r="AI169"/>
  <c r="AI139"/>
  <c r="Y18" i="26" s="1"/>
  <c r="AI155" i="25"/>
  <c r="AI12"/>
  <c r="AI149"/>
  <c r="AI102"/>
  <c r="AI45"/>
  <c r="AI180"/>
  <c r="AI189"/>
  <c r="AI49"/>
  <c r="AI64"/>
  <c r="AI136"/>
  <c r="AI87"/>
  <c r="AI40"/>
  <c r="AI141"/>
  <c r="AI94"/>
  <c r="AI125"/>
  <c r="AI78"/>
  <c r="AI47"/>
  <c r="AI160"/>
  <c r="AI111"/>
  <c r="AI153"/>
  <c r="AI43"/>
  <c r="Y10" i="26" s="1"/>
  <c r="AI175" i="25"/>
  <c r="Y21" i="26" s="1"/>
  <c r="AI131" i="25"/>
  <c r="AI70"/>
  <c r="AI145"/>
  <c r="AI183"/>
  <c r="AI190"/>
  <c r="Y23" i="26" s="1"/>
  <c r="AI31" i="25"/>
  <c r="Y9" i="26" s="1"/>
  <c r="AI67" i="25"/>
  <c r="Y12" i="26" s="1"/>
  <c r="AI19" i="25"/>
  <c r="Y8" i="26" s="1"/>
  <c r="W24"/>
  <c r="AI103" i="25"/>
  <c r="Y15" i="26" s="1"/>
  <c r="AI115" i="25"/>
  <c r="Y16" i="26" s="1"/>
  <c r="AI187" i="25"/>
  <c r="Y22" i="26" s="1"/>
  <c r="AI151" i="25"/>
  <c r="Y19" i="26" s="1"/>
  <c r="AI91" i="25"/>
  <c r="Y14" i="26" s="1"/>
  <c r="AH191" i="23"/>
  <c r="AI191"/>
  <c r="AI105"/>
  <c r="AI111"/>
  <c r="AI45"/>
  <c r="AI51"/>
  <c r="AI145"/>
  <c r="AI149"/>
  <c r="AI117"/>
  <c r="AI121"/>
  <c r="AI125"/>
  <c r="AI96"/>
  <c r="AI18"/>
  <c r="AI52"/>
  <c r="AI66"/>
  <c r="AI100"/>
  <c r="AI114"/>
  <c r="AI148"/>
  <c r="AI162"/>
  <c r="AI11"/>
  <c r="AI15"/>
  <c r="AI59"/>
  <c r="AI63"/>
  <c r="AI157"/>
  <c r="AI161"/>
  <c r="AI97"/>
  <c r="AI101"/>
  <c r="AI189"/>
  <c r="AI37"/>
  <c r="AI41"/>
  <c r="AI85"/>
  <c r="AI89"/>
  <c r="AI133"/>
  <c r="AI137"/>
  <c r="AI181"/>
  <c r="AI185"/>
  <c r="AI23"/>
  <c r="AI27"/>
  <c r="AI71"/>
  <c r="AI75"/>
  <c r="AI165"/>
  <c r="AI169"/>
  <c r="AI173"/>
  <c r="AI109"/>
  <c r="AI113"/>
  <c r="AI49"/>
  <c r="AI53"/>
  <c r="AI141"/>
  <c r="AI147"/>
  <c r="AI119"/>
  <c r="AI123"/>
  <c r="AI10"/>
  <c r="AI24"/>
  <c r="AI58"/>
  <c r="AI72"/>
  <c r="AI106"/>
  <c r="AI120"/>
  <c r="AI154"/>
  <c r="AI168"/>
  <c r="AI13"/>
  <c r="AI17"/>
  <c r="AI61"/>
  <c r="AI65"/>
  <c r="AI153"/>
  <c r="AI159"/>
  <c r="AI93"/>
  <c r="AI99"/>
  <c r="AI35"/>
  <c r="AI39"/>
  <c r="AI83"/>
  <c r="AI87"/>
  <c r="AI131"/>
  <c r="AI135"/>
  <c r="AI179"/>
  <c r="AI183"/>
  <c r="AI25"/>
  <c r="AI29"/>
  <c r="AI73"/>
  <c r="AI77"/>
  <c r="AI167"/>
  <c r="AI171"/>
  <c r="AI38"/>
  <c r="AI86"/>
  <c r="AI134"/>
  <c r="AI182"/>
  <c r="AI166"/>
  <c r="AI30"/>
  <c r="AI62"/>
  <c r="AI130"/>
  <c r="AI146"/>
  <c r="AI78"/>
  <c r="AI76"/>
  <c r="AI14"/>
  <c r="AI136"/>
  <c r="AI60"/>
  <c r="AI138"/>
  <c r="AI180"/>
  <c r="AI118"/>
  <c r="AI50"/>
  <c r="AI48"/>
  <c r="AI142"/>
  <c r="AI95"/>
  <c r="AI108"/>
  <c r="AI46"/>
  <c r="AI177"/>
  <c r="AI158"/>
  <c r="AI122"/>
  <c r="AI54"/>
  <c r="AI21"/>
  <c r="AI155"/>
  <c r="AI40"/>
  <c r="AI178"/>
  <c r="AI124"/>
  <c r="AI160"/>
  <c r="AI98"/>
  <c r="AI22"/>
  <c r="AI129"/>
  <c r="AI132"/>
  <c r="AI70"/>
  <c r="AI16"/>
  <c r="AI34"/>
  <c r="AI9"/>
  <c r="AI172"/>
  <c r="AI174"/>
  <c r="AI112"/>
  <c r="AI36"/>
  <c r="AI42"/>
  <c r="AI170"/>
  <c r="AI94"/>
  <c r="AI26"/>
  <c r="AI110"/>
  <c r="AI84"/>
  <c r="AI82"/>
  <c r="AI184"/>
  <c r="AI102"/>
  <c r="AI69"/>
  <c r="AI143"/>
  <c r="AI47"/>
  <c r="AI28"/>
  <c r="AI150"/>
  <c r="AI74"/>
  <c r="AI81"/>
  <c r="AI186"/>
  <c r="AI107"/>
  <c r="AI156"/>
  <c r="AI88"/>
  <c r="AI12"/>
  <c r="AI144"/>
  <c r="AI126"/>
  <c r="AI64"/>
  <c r="AI90"/>
  <c r="AI57"/>
  <c r="AI33"/>
  <c r="AI31"/>
  <c r="Y9" i="24" s="1"/>
  <c r="AI79" i="23"/>
  <c r="Y13" i="24" s="1"/>
  <c r="AI151" i="23"/>
  <c r="Y19" i="24" s="1"/>
  <c r="AI139" i="23"/>
  <c r="Y18" i="24" s="1"/>
  <c r="AI91" i="23"/>
  <c r="Y14" i="24" s="1"/>
  <c r="AI67" i="23"/>
  <c r="Y12" i="24" s="1"/>
  <c r="AI187" i="23"/>
  <c r="Y22" i="24" s="1"/>
  <c r="AI175" i="23"/>
  <c r="Y21" i="24" s="1"/>
  <c r="W24"/>
  <c r="AI55" i="23"/>
  <c r="Y11" i="24" s="1"/>
  <c r="G24" i="11"/>
  <c r="K24"/>
  <c r="S24"/>
  <c r="O24"/>
  <c r="J15"/>
  <c r="T19" i="10"/>
  <c r="J8" i="11" s="1"/>
  <c r="AG10" i="10"/>
  <c r="V19" i="11"/>
  <c r="J9"/>
  <c r="J22"/>
  <c r="R9"/>
  <c r="V20"/>
  <c r="R22"/>
  <c r="R19"/>
  <c r="R20"/>
  <c r="R17"/>
  <c r="R15"/>
  <c r="J16"/>
  <c r="V10"/>
  <c r="J14"/>
  <c r="V15"/>
  <c r="V9"/>
  <c r="N11"/>
  <c r="N13"/>
  <c r="V14"/>
  <c r="N22"/>
  <c r="N15"/>
  <c r="N9"/>
  <c r="V13"/>
  <c r="N14"/>
  <c r="V22"/>
  <c r="B21"/>
  <c r="B24" s="1"/>
  <c r="I192" i="10"/>
  <c r="N23" i="11"/>
  <c r="N19"/>
  <c r="N17"/>
  <c r="J17"/>
  <c r="V17"/>
  <c r="N21"/>
  <c r="V21"/>
  <c r="R21"/>
  <c r="N20"/>
  <c r="J20"/>
  <c r="J19"/>
  <c r="N16"/>
  <c r="V16"/>
  <c r="N8"/>
  <c r="V12"/>
  <c r="N12"/>
  <c r="AE192" i="10"/>
  <c r="W192"/>
  <c r="AA192"/>
  <c r="S192"/>
  <c r="R8" i="11"/>
  <c r="V8"/>
  <c r="C8"/>
  <c r="C24" s="1"/>
  <c r="J192" i="10"/>
  <c r="H8" i="11"/>
  <c r="H24" s="1"/>
  <c r="R192" i="10"/>
  <c r="L8" i="11"/>
  <c r="L24" s="1"/>
  <c r="V192" i="10"/>
  <c r="P8" i="11"/>
  <c r="P24" s="1"/>
  <c r="Z192" i="10"/>
  <c r="T8" i="11"/>
  <c r="T24" s="1"/>
  <c r="AD192" i="10"/>
  <c r="R10" i="11"/>
  <c r="N10"/>
  <c r="V11"/>
  <c r="F8"/>
  <c r="J12"/>
  <c r="Q192" i="10"/>
  <c r="U192"/>
  <c r="Y192"/>
  <c r="AC192"/>
  <c r="I18" i="11"/>
  <c r="I24" s="1"/>
  <c r="M18"/>
  <c r="M24" s="1"/>
  <c r="Q18"/>
  <c r="Q24" s="1"/>
  <c r="U18"/>
  <c r="U24" s="1"/>
  <c r="Y22" i="32" l="1"/>
  <c r="Y14"/>
  <c r="Y17"/>
  <c r="Y19"/>
  <c r="Y12"/>
  <c r="Y16"/>
  <c r="Y20"/>
  <c r="Y10"/>
  <c r="Y11"/>
  <c r="Y23"/>
  <c r="Y13"/>
  <c r="Y21"/>
  <c r="Y15"/>
  <c r="Y9"/>
  <c r="Y18"/>
  <c r="Y8"/>
  <c r="X24"/>
  <c r="Y24" i="30"/>
  <c r="X24"/>
  <c r="Y24" i="28"/>
  <c r="X24"/>
  <c r="Y24" i="26"/>
  <c r="X24"/>
  <c r="X24" i="24"/>
  <c r="Y24"/>
  <c r="J24" i="11"/>
  <c r="R24"/>
  <c r="V24"/>
  <c r="N24"/>
  <c r="AG19" i="10"/>
  <c r="AH19" s="1"/>
  <c r="AH10"/>
  <c r="X20" i="11"/>
  <c r="X19"/>
  <c r="W17"/>
  <c r="X22"/>
  <c r="W15"/>
  <c r="X11"/>
  <c r="X18"/>
  <c r="X13"/>
  <c r="X14"/>
  <c r="X23"/>
  <c r="W21"/>
  <c r="W16"/>
  <c r="W12"/>
  <c r="F22"/>
  <c r="F23"/>
  <c r="L192" i="10"/>
  <c r="D23" i="11"/>
  <c r="D22"/>
  <c r="T192" i="10"/>
  <c r="AF192"/>
  <c r="AB192"/>
  <c r="X192"/>
  <c r="F24" i="11" l="1"/>
  <c r="D24"/>
  <c r="W8"/>
  <c r="W18"/>
  <c r="W11"/>
  <c r="W19"/>
  <c r="W22"/>
  <c r="W13"/>
  <c r="W23"/>
  <c r="X15"/>
  <c r="W14"/>
  <c r="X17"/>
  <c r="X16"/>
  <c r="X21"/>
  <c r="W20"/>
  <c r="X8"/>
  <c r="X12"/>
  <c r="AG192" i="10"/>
  <c r="W10" i="11"/>
  <c r="X10"/>
  <c r="W9"/>
  <c r="X9"/>
  <c r="N192" i="10"/>
  <c r="W24" i="11" l="1"/>
  <c r="Y24" s="1"/>
  <c r="AI187" i="10"/>
  <c r="Y22" i="11" s="1"/>
  <c r="AI191" i="10"/>
  <c r="Y23" i="11" s="1"/>
  <c r="AI163" i="10"/>
  <c r="Y20" i="11" s="1"/>
  <c r="AI175" i="10"/>
  <c r="Y21" i="11" s="1"/>
  <c r="AI139" i="10"/>
  <c r="Y18" i="11" s="1"/>
  <c r="AI151" i="10"/>
  <c r="Y19" i="11" s="1"/>
  <c r="AI115" i="10"/>
  <c r="Y16" i="11" s="1"/>
  <c r="AI127" i="10"/>
  <c r="Y17" i="11" s="1"/>
  <c r="AI91" i="10"/>
  <c r="Y14" i="11" s="1"/>
  <c r="AI103" i="10"/>
  <c r="Y15" i="11" s="1"/>
  <c r="AI67" i="10"/>
  <c r="Y12" i="11" s="1"/>
  <c r="AI79" i="10"/>
  <c r="Y13" i="11" s="1"/>
  <c r="AI43" i="10"/>
  <c r="Y10" i="11" s="1"/>
  <c r="AI55" i="10"/>
  <c r="Y11" i="11" s="1"/>
  <c r="AI19" i="10"/>
  <c r="Y8" i="11" s="1"/>
  <c r="AI31" i="10"/>
  <c r="Y9" i="11" s="1"/>
  <c r="AI189" i="10"/>
  <c r="AI183"/>
  <c r="AI186"/>
  <c r="AI177"/>
  <c r="AI179"/>
  <c r="AI181"/>
  <c r="AI184"/>
  <c r="AI178"/>
  <c r="AI180"/>
  <c r="AI182"/>
  <c r="AI185"/>
  <c r="AI166"/>
  <c r="AI168"/>
  <c r="AI170"/>
  <c r="AI172"/>
  <c r="AI174"/>
  <c r="AI167"/>
  <c r="AI171"/>
  <c r="AI165"/>
  <c r="AI169"/>
  <c r="AI173"/>
  <c r="AI154"/>
  <c r="AI156"/>
  <c r="AI158"/>
  <c r="AI160"/>
  <c r="AI162"/>
  <c r="AI159"/>
  <c r="AI153"/>
  <c r="AI155"/>
  <c r="AI157"/>
  <c r="AI161"/>
  <c r="AI142"/>
  <c r="AI143"/>
  <c r="AI150"/>
  <c r="AI146"/>
  <c r="AI147"/>
  <c r="AI144"/>
  <c r="AI148"/>
  <c r="AI141"/>
  <c r="AI149"/>
  <c r="AI145"/>
  <c r="AI131"/>
  <c r="AI129"/>
  <c r="AI133"/>
  <c r="AI132"/>
  <c r="AI134"/>
  <c r="AI135"/>
  <c r="AI138"/>
  <c r="AI130"/>
  <c r="AI137"/>
  <c r="AI136"/>
  <c r="AI119"/>
  <c r="AI123"/>
  <c r="AI117"/>
  <c r="AI121"/>
  <c r="AI125"/>
  <c r="AI118"/>
  <c r="AI120"/>
  <c r="AI122"/>
  <c r="AI124"/>
  <c r="AI126"/>
  <c r="AI106"/>
  <c r="AI111"/>
  <c r="AI109"/>
  <c r="AI113"/>
  <c r="AI108"/>
  <c r="AI107"/>
  <c r="AI110"/>
  <c r="AI112"/>
  <c r="AI114"/>
  <c r="AI105"/>
  <c r="AI100"/>
  <c r="AI102"/>
  <c r="AI97"/>
  <c r="AI95"/>
  <c r="AI98"/>
  <c r="AI94"/>
  <c r="AI96"/>
  <c r="AI93"/>
  <c r="AI99"/>
  <c r="AI101"/>
  <c r="AI82"/>
  <c r="AI84"/>
  <c r="AI87"/>
  <c r="AI89"/>
  <c r="AI88"/>
  <c r="AI83"/>
  <c r="AI86"/>
  <c r="AI90"/>
  <c r="AI81"/>
  <c r="AI85"/>
  <c r="AI74"/>
  <c r="AI78"/>
  <c r="AI71"/>
  <c r="AI75"/>
  <c r="AI69"/>
  <c r="AI73"/>
  <c r="AI77"/>
  <c r="AI70"/>
  <c r="AI72"/>
  <c r="AI76"/>
  <c r="AI58"/>
  <c r="AI60"/>
  <c r="AI63"/>
  <c r="AI61"/>
  <c r="AI65"/>
  <c r="AI57"/>
  <c r="AI59"/>
  <c r="AI62"/>
  <c r="AI64"/>
  <c r="AI66"/>
  <c r="AI47"/>
  <c r="AI45"/>
  <c r="AI49"/>
  <c r="AI51"/>
  <c r="AI53"/>
  <c r="AI46"/>
  <c r="AI48"/>
  <c r="AI50"/>
  <c r="AI52"/>
  <c r="AI54"/>
  <c r="AI35"/>
  <c r="AI39"/>
  <c r="AI33"/>
  <c r="AI37"/>
  <c r="AI41"/>
  <c r="AI34"/>
  <c r="AI36"/>
  <c r="AI38"/>
  <c r="AI40"/>
  <c r="AI42"/>
  <c r="AI22"/>
  <c r="AI24"/>
  <c r="AI26"/>
  <c r="AI27"/>
  <c r="AI29"/>
  <c r="AI21"/>
  <c r="AI25"/>
  <c r="AI28"/>
  <c r="AI23"/>
  <c r="AI30"/>
  <c r="AI15"/>
  <c r="AI11"/>
  <c r="AI18"/>
  <c r="AI16"/>
  <c r="AI12"/>
  <c r="AI17"/>
  <c r="AI13"/>
  <c r="AI14"/>
  <c r="AI10"/>
  <c r="AI9"/>
  <c r="AI192"/>
  <c r="AH192"/>
  <c r="X24" i="11" l="1"/>
  <c r="P16" i="30"/>
  <c r="P24" s="1"/>
  <c r="Z382" i="29"/>
  <c r="J386" i="33"/>
  <c r="C8" i="34"/>
  <c r="C24" s="1"/>
  <c r="R8"/>
  <c r="R12"/>
  <c r="AB386" i="33"/>
  <c r="R24" i="34" l="1"/>
  <c r="Q382" i="29"/>
  <c r="G8" i="30"/>
  <c r="G24" s="1"/>
  <c r="S22"/>
  <c r="S24" s="1"/>
  <c r="AC382" i="29"/>
  <c r="S12" i="34"/>
  <c r="S24" s="1"/>
  <c r="AC386" i="33"/>
  <c r="T20" i="32"/>
  <c r="T24" s="1"/>
  <c r="AD111" i="31"/>
  <c r="T24" i="36"/>
</calcChain>
</file>

<file path=xl/sharedStrings.xml><?xml version="1.0" encoding="utf-8"?>
<sst xmlns="http://schemas.openxmlformats.org/spreadsheetml/2006/main" count="4291" uniqueCount="1289">
  <si>
    <t>Nº</t>
  </si>
  <si>
    <t>Resolución o Decreto</t>
  </si>
  <si>
    <t>Fecha</t>
  </si>
  <si>
    <t>Denominación del Programa- Convenio o Transferencia</t>
  </si>
  <si>
    <t xml:space="preserve">Vigencia del Convenio </t>
  </si>
  <si>
    <t>Observaciones</t>
  </si>
  <si>
    <t>Inicio</t>
  </si>
  <si>
    <t>Término</t>
  </si>
  <si>
    <t>Productos/y/o Actividades</t>
  </si>
  <si>
    <t>Modalidad de Pago</t>
  </si>
  <si>
    <t>Monto del convenio</t>
  </si>
  <si>
    <t>Cobertura</t>
  </si>
  <si>
    <t>ANTOFAGASTA</t>
  </si>
  <si>
    <t>ATACAMA</t>
  </si>
  <si>
    <t>COQUIMBO</t>
  </si>
  <si>
    <t>LIBERTADOR B. O HIGGINS</t>
  </si>
  <si>
    <t>MAULE</t>
  </si>
  <si>
    <t>LOS LAGOS</t>
  </si>
  <si>
    <t>MAGALLANES</t>
  </si>
  <si>
    <t>METROPOLITANA</t>
  </si>
  <si>
    <t>ARICA Y PARINACOTA</t>
  </si>
  <si>
    <t>Beneficiarios</t>
  </si>
  <si>
    <t>Universo</t>
  </si>
  <si>
    <t>1er. Trimestre</t>
  </si>
  <si>
    <t>2do. Trimestre</t>
  </si>
  <si>
    <t>3er. Trimestre</t>
  </si>
  <si>
    <t>4to. Trimestre</t>
  </si>
  <si>
    <t>Porcentaje de:</t>
  </si>
  <si>
    <t>Participación del Gasto</t>
  </si>
  <si>
    <t>Ejecución</t>
  </si>
  <si>
    <t>Nombre y Razón Social del Ejecutor</t>
  </si>
  <si>
    <t xml:space="preserve">Modalidad de Asignación </t>
  </si>
  <si>
    <t>Presupuesto por región</t>
  </si>
  <si>
    <t>EJECUCION DEVENGADA</t>
  </si>
  <si>
    <t>REGION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</si>
  <si>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</si>
  <si>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</si>
  <si>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</si>
  <si>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</si>
  <si>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</si>
  <si>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</si>
  <si>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</si>
  <si>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</si>
  <si>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</si>
  <si>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</si>
  <si>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</si>
  <si>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</si>
  <si>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 Anual</t>
  </si>
  <si>
    <t>En pesos</t>
  </si>
  <si>
    <t>NIVEL CENTRAL</t>
  </si>
  <si>
    <t>TOTAL  NIVEL CENTRAL</t>
  </si>
  <si>
    <t>Total Convenios</t>
  </si>
  <si>
    <t>TARAPACÁ</t>
  </si>
  <si>
    <t>Porcentaje de Participación:</t>
  </si>
  <si>
    <t>Del Gasto</t>
  </si>
  <si>
    <t>TOTAL  REGIÓN DE ANTOFAGASTA</t>
  </si>
  <si>
    <t>TOTAL  REGIÓN DE TARAPACÁ</t>
  </si>
  <si>
    <t>TOTAL  REGIÓN DE ATACAMA</t>
  </si>
  <si>
    <t>TOTAL  REGIÓN DE COQUIMBO</t>
  </si>
  <si>
    <t>VALPARAÍSO</t>
  </si>
  <si>
    <t>TOTAL  REGIÓN DE VALPARAÍSO</t>
  </si>
  <si>
    <t>TOTAL  REGIÓN DEL LIBERTADOR GENERAL BERNARDO O'HIGGINS</t>
  </si>
  <si>
    <t>TOTAL  REGIÓN DEL MAULE</t>
  </si>
  <si>
    <t>BIOBÍO</t>
  </si>
  <si>
    <t>TOTAL  REGIÓN DEL BIOBÍO</t>
  </si>
  <si>
    <t>ARAUCANÍA</t>
  </si>
  <si>
    <t>TOTAL  REGIÓN DE LA ARAUCANÍA</t>
  </si>
  <si>
    <t>TOTAL  REGIÓN DE LOS LAGOS</t>
  </si>
  <si>
    <t>AYSÉN</t>
  </si>
  <si>
    <t>TOTAL  REGIÓN AYSÉN DEL GENERAL CARLOS IBAÑEZ DEL CAMPO</t>
  </si>
  <si>
    <t>TOTAL  REGIÓN DE MAGALLANES Y ANTÁRTICA CHILENA</t>
  </si>
  <si>
    <t>LOS RÍOS</t>
  </si>
  <si>
    <t>TOTAL  REGIÓN DE LOS RÍOS</t>
  </si>
  <si>
    <t>TOTAL  REGIÓN DE ARICA Y PARINACOTA</t>
  </si>
  <si>
    <t>TOTAL  REGIÓN METROPOLITANA</t>
  </si>
  <si>
    <t>Tipo de Beneficiarios</t>
  </si>
  <si>
    <t>INFORME POR PROGRAMA Y REGIÓN</t>
  </si>
  <si>
    <t>INDIVIDUALIZACIÓN DE LOS PROYECTOS POR ASIGNACIÓN PRESUPUESTARIA</t>
  </si>
  <si>
    <t>PARTIDA 21 - 01 - 06  "SUBSECRETARIA DE SERVICIOS SOCIALES"</t>
  </si>
  <si>
    <t xml:space="preserve">24-01-001 FONO INFANCIA </t>
  </si>
  <si>
    <t xml:space="preserve">24-02-001 PROGRAMA DE APOYO AL DESARROLLO BIOPSICOSOCIAL </t>
  </si>
  <si>
    <t xml:space="preserve">24-02-002 PROGRAMA DE APOYO AL RECIEN NACIDO </t>
  </si>
  <si>
    <t>24-02-003 EDUCACION PREBASICA</t>
  </si>
  <si>
    <t xml:space="preserve">24-03-001 FONDO DE INTERVENCIONES DE APOYO AL DESARROLLO INFANTIL </t>
  </si>
  <si>
    <t xml:space="preserve">24-03-002 FONDO CONCURSABLE DE INICIATIVAS PARA LA INFANCIA </t>
  </si>
  <si>
    <t xml:space="preserve">24-03-003 PROGRAMA DE FORTALECIMIENTO MUNICIPAL </t>
  </si>
  <si>
    <t xml:space="preserve">24-03-005 PROGRAMA DIAGNOSTICO DE VULNERABILIDAD EN PRE-ESCOLARES </t>
  </si>
  <si>
    <t>FUNDACION INTEGRA</t>
  </si>
  <si>
    <t xml:space="preserve">FONO INFANCIA </t>
  </si>
  <si>
    <t>24-01-001</t>
  </si>
  <si>
    <t>RES. EX. Nº 2020</t>
  </si>
  <si>
    <t>RES. Nº 207</t>
  </si>
  <si>
    <t xml:space="preserve">APOYO AL DESARROLLO BIIOPSICOSOCIAL </t>
  </si>
  <si>
    <t>MINISTERIO DE SALUD</t>
  </si>
  <si>
    <t>24-02-001</t>
  </si>
  <si>
    <t>2 CUOTAS</t>
  </si>
  <si>
    <t>RES. Nº  213</t>
  </si>
  <si>
    <t>MINSTERIO DE SALUD</t>
  </si>
  <si>
    <t>APOYO AL RECIEN NACIDO</t>
  </si>
  <si>
    <t>24-02-002</t>
  </si>
  <si>
    <t>FORTALECER EL PROCESO DE DESARROLLO DE NIÑOS Y NIÑAS DESDE SU GESTACION HASTA QUE INGRESAN AL PRIMER NIVEL DE TRANSICION O SU EQUIVALENTE</t>
  </si>
  <si>
    <t>LA ENTREGA DE UN SET DE UTENSILIOS DENOMINADO "IMPLEMENTOS BASICOS PARA RECIEN NACIDO" A MUJERES QUE HAYAN SIDO ATENDIDAS EN EL PARTO EN UN  ESTABLECIMIENTO ASISTENCIAL PERTENECIENTE A AL SISTEMA NACIONAL DE SERVICIOS DE SALUD</t>
  </si>
  <si>
    <t>RES. Nº 218</t>
  </si>
  <si>
    <t>JUNTA NACIONAL DE JARIDNES INFANTILES</t>
  </si>
  <si>
    <t>EDUCACION PREBASICA</t>
  </si>
  <si>
    <t>24-02-003</t>
  </si>
  <si>
    <t>BRNDAR APOYO A LA FORMACION, CRIANZA, CUIDADO Y EDUCACION DE NIÑOS Y NIÑAS MENORES DE 6 AÑOS DE EDAD, DE TODO EL PAIS, QUE NO ACCEDEN A EDUCACION FORMAL</t>
  </si>
  <si>
    <t>3 CUOTAS</t>
  </si>
  <si>
    <t>JUNTA NACIONAL DE AUXILIO ESCOLAR Y BECAS</t>
  </si>
  <si>
    <t>24-03-001</t>
  </si>
  <si>
    <t>CONTINUIDAD DEL CICLO EDUCACIONAL DE ESTUDIANTES PADRES, MADRES Y EMBARAZADAS</t>
  </si>
  <si>
    <t>DIAGNOSTICO DE VULNERABILIDAD EN PRE-ESCOLARES</t>
  </si>
  <si>
    <t>RES. EX. Nº 2021</t>
  </si>
  <si>
    <t>RES. EX. Nº 2022</t>
  </si>
  <si>
    <t>24-03-005</t>
  </si>
  <si>
    <t>I. MUNICIPALIDAD DE PICA</t>
  </si>
  <si>
    <t>I. MUNICIPALIDAD DE COLCHANE</t>
  </si>
  <si>
    <t>FONDO DE INTERVENCIONES DE APOYO AL DESARROLLO INFANTIL</t>
  </si>
  <si>
    <t>I. MUNICIPALIDAD DE BULNES</t>
  </si>
  <si>
    <t>I. MUNICIPALIDAD DE RANQUIL</t>
  </si>
  <si>
    <t>I. MUNICIPALIDAD DE PENCO</t>
  </si>
  <si>
    <t>I. MUNICIPALIDAD DE FLORIDA</t>
  </si>
  <si>
    <t>I. MUNICIPALIDAD DE LOS ALAMOS</t>
  </si>
  <si>
    <t>I. MUNICIPALIDAD DE SANTA BARBARA</t>
  </si>
  <si>
    <t>I. MUNICIPALIDAD DE CHIGUAYANTE</t>
  </si>
  <si>
    <t>I. MUNICIPALIDAD DE SAN PEDRO DE LA PAZ</t>
  </si>
  <si>
    <t>I. MUNICIPALIDAD DE PRIMAVERA</t>
  </si>
  <si>
    <t>I. MUNICIPALIDAD DE PUNTA ARENAS</t>
  </si>
  <si>
    <t>I. MUNICIPALIDAD DE SAN GREGORIO</t>
  </si>
  <si>
    <t>I. MUNICIPALIDAD DE TORRES DEL PAINE</t>
  </si>
  <si>
    <t>I. MUNICIPALIDAD DE TIMAUKEL</t>
  </si>
  <si>
    <t>1 CUOTA</t>
  </si>
  <si>
    <t>PROGRAMA DE FORTALECIMIENTO MUNICIPAL</t>
  </si>
  <si>
    <t>24-03-003</t>
  </si>
  <si>
    <t>I. MUNICIPALIDA DE SAN NICOLAS</t>
  </si>
  <si>
    <t>I. MUNICIPALIDA DE BULNES</t>
  </si>
  <si>
    <t>I. MUNICIPALIDA DE PENCO</t>
  </si>
  <si>
    <t>I. MUNICIPALIDA DE FLORIDA</t>
  </si>
  <si>
    <t>I. MUNICIPALIDA DE LOS ALAMOS</t>
  </si>
  <si>
    <t>I. MUNICIPALIDA DE SANTA BARBARA</t>
  </si>
  <si>
    <t>I. MUNICIPALIDA DE CHIGUAYANTE</t>
  </si>
  <si>
    <t>I. MUNICIPALIDADE DE PRIMAVERA</t>
  </si>
  <si>
    <t>I. MUNICIPALIDADE DE TIMAUKEL</t>
  </si>
  <si>
    <t>I. MUNICIPALIDADE DE TORRES DEL PAINE</t>
  </si>
  <si>
    <t>I. MUNICIPALIDADE DE PUNTA ARENAS</t>
  </si>
  <si>
    <t xml:space="preserve">I. MUNICIPALIDADE DE SAN GREGORIO </t>
  </si>
  <si>
    <t>I. MUNICIPALIDAD DE SANTIAGO</t>
  </si>
  <si>
    <t>I. MUNICIPALIDAD DE ALTO HOSPICIO</t>
  </si>
  <si>
    <t>I. MUNCIPALIDAD DE CAMIÑA</t>
  </si>
  <si>
    <t>I. MUNICIPALIDAD DE HIARA</t>
  </si>
  <si>
    <t>I. MUNICIPALIDAD DE POZO ALMONTE</t>
  </si>
  <si>
    <t>TRABAJO EN TERRENO CON POBLACION REZAGO DE 0-2 AÑOS A OBJETO DE MINIMIZAR BRECHAS CON EQUIPO ESPECIALISTAS</t>
  </si>
  <si>
    <t>RES. Nº 1374</t>
  </si>
  <si>
    <t>RES. Nº 1308</t>
  </si>
  <si>
    <t>RES. Nº 1273</t>
  </si>
  <si>
    <t>RES. Nº 1307</t>
  </si>
  <si>
    <t>RES. Nº 1276</t>
  </si>
  <si>
    <t>RES. Nº 1389</t>
  </si>
  <si>
    <t>RES. Nº  774</t>
  </si>
  <si>
    <t>RES. Nº  785</t>
  </si>
  <si>
    <t>RES. Nº  780</t>
  </si>
  <si>
    <t>RES. Nº  821</t>
  </si>
  <si>
    <t>RES. Nº  815</t>
  </si>
  <si>
    <t>I. MUNICIPALIDAD DE CALAMA</t>
  </si>
  <si>
    <t>I. MUNICIPALIDAD DE ANTOFAGASTA</t>
  </si>
  <si>
    <t>I. MUNICIPALIDAD DE MARIA ELENA</t>
  </si>
  <si>
    <t>I. MUNICIPALIDAD DE MEJILLONES</t>
  </si>
  <si>
    <t>I. MUNICIPALIDAD DE SAN PEDRO DE ATACAMA</t>
  </si>
  <si>
    <t>RES. N° 168</t>
  </si>
  <si>
    <t>RES. N° 169</t>
  </si>
  <si>
    <t>RES. N° 167</t>
  </si>
  <si>
    <t>RES. N° 171</t>
  </si>
  <si>
    <t>RES. N° 143</t>
  </si>
  <si>
    <t>RES. N° 149</t>
  </si>
  <si>
    <t>RES. N° 158</t>
  </si>
  <si>
    <t>I. MUNICIPALIDAD DE CHAÑARAL</t>
  </si>
  <si>
    <t>I. MUNICIPALIDAD DE COPIAPO</t>
  </si>
  <si>
    <t>I. MUNICIPALIDAD DE CALDERA</t>
  </si>
  <si>
    <t>I. MUNICIPALIDAD DE VALLENAR</t>
  </si>
  <si>
    <t>I. MUNICIPALIDAD DE FREIRINA</t>
  </si>
  <si>
    <t>I. MUNICIPALIDAD DE HUASCO</t>
  </si>
  <si>
    <t>I. MUNICIPALIDAD DE TIERRA AMARILLA</t>
  </si>
  <si>
    <t>I. MUNICIPALIDAD DE ALTO DEL CARMEN</t>
  </si>
  <si>
    <t>I. MUNICIPALIDAD DE LA SERENA</t>
  </si>
  <si>
    <t>I. MUNICIPALIDAD DE LA HIGUERA</t>
  </si>
  <si>
    <t>I. MUNICIPALIDAD DE COQUIMBO</t>
  </si>
  <si>
    <t>I. MUNICIPALIDAD DE ANDACOLLO</t>
  </si>
  <si>
    <t>I. MUNICIPALIDAD DE VICUÑA</t>
  </si>
  <si>
    <t>I. MUNICIPALIDAD DE PAIHUANO</t>
  </si>
  <si>
    <t>I. MUNICIPALIDAD DE OVALLE</t>
  </si>
  <si>
    <t>I. MUNICIPALIDAD DE MONTE PATRIA</t>
  </si>
  <si>
    <t>I. MUNICIPALIDAD DE RIO HURTADO</t>
  </si>
  <si>
    <t>I. MUNICIPALIDAD DE COMBARBALA</t>
  </si>
  <si>
    <t>I. MUNICIPALIDAD DE CANELA</t>
  </si>
  <si>
    <t>I. MUNICIPALIDAD DE SALAMANCA</t>
  </si>
  <si>
    <t>I. MUNICIPALIDAD DE LOS VILOS</t>
  </si>
  <si>
    <t>I. MUNICIPALIDAD DE PUNITAQUI</t>
  </si>
  <si>
    <t>RES. N° 1404</t>
  </si>
  <si>
    <t>RES. N° 1405</t>
  </si>
  <si>
    <t>RES. N° 1403</t>
  </si>
  <si>
    <t>RES. N° 1407</t>
  </si>
  <si>
    <t>RES. N° 1406</t>
  </si>
  <si>
    <t>RES. N° 1402</t>
  </si>
  <si>
    <t>RES. N° 1427</t>
  </si>
  <si>
    <t>RES. N° 1477</t>
  </si>
  <si>
    <t>RES. N° 1476</t>
  </si>
  <si>
    <t>RES. N° 1478</t>
  </si>
  <si>
    <t>RES. N° 1602</t>
  </si>
  <si>
    <t>RES. N° 1512</t>
  </si>
  <si>
    <t>RES. N° 1533</t>
  </si>
  <si>
    <t>RES. N° 1496</t>
  </si>
  <si>
    <t>RES. N° 3566</t>
  </si>
  <si>
    <t>RES. N° 3567</t>
  </si>
  <si>
    <t>RES. N° 3568</t>
  </si>
  <si>
    <t>RES. N° 3569</t>
  </si>
  <si>
    <t>RES. N° 3570</t>
  </si>
  <si>
    <t>RES. N° 3571</t>
  </si>
  <si>
    <t>RES. N° 3572</t>
  </si>
  <si>
    <t>RES. N° 3573</t>
  </si>
  <si>
    <t>RES. N° 3574</t>
  </si>
  <si>
    <t>RES. N° 3575</t>
  </si>
  <si>
    <t>RES. N° 3576</t>
  </si>
  <si>
    <t>RES. N° 3577</t>
  </si>
  <si>
    <t>RES. N° 3578</t>
  </si>
  <si>
    <t>RES. N° 3579</t>
  </si>
  <si>
    <t>RES. N° 3580</t>
  </si>
  <si>
    <t>RES. N° 3581</t>
  </si>
  <si>
    <t>RES. N° 3582</t>
  </si>
  <si>
    <t>RES. N° 3583</t>
  </si>
  <si>
    <t>RES. N° 3584</t>
  </si>
  <si>
    <t>RES. N° 3585</t>
  </si>
  <si>
    <t>RES. N° 3586</t>
  </si>
  <si>
    <t>RES. N° 3587</t>
  </si>
  <si>
    <t>RES. N° 3588</t>
  </si>
  <si>
    <t>RES. N° 3589</t>
  </si>
  <si>
    <t>RES. N° 3590</t>
  </si>
  <si>
    <t>RES. N° 3591</t>
  </si>
  <si>
    <t>RES. N° 3592</t>
  </si>
  <si>
    <t>RES. N° 3593</t>
  </si>
  <si>
    <t>RES. N° 3594</t>
  </si>
  <si>
    <t>RES. N° 3595</t>
  </si>
  <si>
    <t>RES. N° 3596</t>
  </si>
  <si>
    <t>RES. N° 3597</t>
  </si>
  <si>
    <t>RES. N° 3598</t>
  </si>
  <si>
    <t>I. MUNICIPALIDAD DE CODEGUA</t>
  </si>
  <si>
    <t>I. MUNICIPALIDAD DE COINCO</t>
  </si>
  <si>
    <t>I. MUNICIPALIDAD DE COLTAUCO</t>
  </si>
  <si>
    <t>I. MUNICIPALIDAD DE DOÑIHUE</t>
  </si>
  <si>
    <t>I. MUNICIPALIDAD DE MALLOA</t>
  </si>
  <si>
    <t>I. MUNICIPALIDAD DE PAREDONES</t>
  </si>
  <si>
    <t>I. MUNICIPALIDAD DE PLACILLA</t>
  </si>
  <si>
    <t>I. MUNICIPALIDAD DE REQUINOA</t>
  </si>
  <si>
    <t>I. MUNICIPALIDAD DE SAN FERNANDO</t>
  </si>
  <si>
    <t>I. MUNICIPALIDAD DE SANTA CRUZ</t>
  </si>
  <si>
    <t>I. MUNICIPALIDAD DE SAN VICENTE</t>
  </si>
  <si>
    <t>I. MUNICIPALIDAD DE RENGO</t>
  </si>
  <si>
    <t>I. MUNICIPALIDAD DE RANCAGUA</t>
  </si>
  <si>
    <t>I. MUNICIPALIDAD DE QUINTA DE TILCOCO</t>
  </si>
  <si>
    <t>I. MUNICIPALIDAD DE PUMANQUE</t>
  </si>
  <si>
    <t>I. MUNICIPALIDAD DE PICHILEMU</t>
  </si>
  <si>
    <t>I. MUNICIPALIDAD DE PICHIDEGUA</t>
  </si>
  <si>
    <t>I. MUNICIPALIDAD DE PEUMO</t>
  </si>
  <si>
    <t>I. MUNICIPALIDAD DE PERALILLO</t>
  </si>
  <si>
    <t>I. MUNICIPALIDAD DE PALMILLA</t>
  </si>
  <si>
    <t>I. MUNICIPALIDAD DE OLIVAR</t>
  </si>
  <si>
    <t>I. MUNICIPALIDAD DE NAVIDAD</t>
  </si>
  <si>
    <t>I. MUNICIPALIDAD DE NANCAGUA</t>
  </si>
  <si>
    <t>I. MUNICIPALIDAD DE MOSTAZAL</t>
  </si>
  <si>
    <t>I. MUNICIPALIDAD DE MARCHIGUE</t>
  </si>
  <si>
    <t>I. MUNICIPALIDAD DE MACHALI</t>
  </si>
  <si>
    <t>I. MUNICIPALIDAD DE LOLOL</t>
  </si>
  <si>
    <t>I. MUNICIPALIDAD DE LITUECHE</t>
  </si>
  <si>
    <t>I. MUNICIPALIDAD DE LAS CABRAS</t>
  </si>
  <si>
    <t>I. MUNICIPALIDAD DE LA ESTRELLA</t>
  </si>
  <si>
    <t>I. MUNICIPALIDAD DE GRANEROS</t>
  </si>
  <si>
    <t>I. MUNICIPALIDAD DE CHEPICA</t>
  </si>
  <si>
    <t>I. MUNICIPALIDAD DE CHIMBARONGO</t>
  </si>
  <si>
    <t>RES. N° 2821</t>
  </si>
  <si>
    <t>RES. N° 2595</t>
  </si>
  <si>
    <t>RES. N° 2584</t>
  </si>
  <si>
    <t>RES. N° 2589</t>
  </si>
  <si>
    <t>RES. N° 2783</t>
  </si>
  <si>
    <t>RES. N° 2822</t>
  </si>
  <si>
    <t>RES. N° 2592</t>
  </si>
  <si>
    <t>RES. N° 2591</t>
  </si>
  <si>
    <t>RES. N° 2583</t>
  </si>
  <si>
    <t>RES. N° 2582</t>
  </si>
  <si>
    <t>RES. N° 2820</t>
  </si>
  <si>
    <t>RES. N° 2585</t>
  </si>
  <si>
    <t>RES. N° 2587</t>
  </si>
  <si>
    <t>RES. N° 2594</t>
  </si>
  <si>
    <t>RES. N° 2604</t>
  </si>
  <si>
    <t>RES. N° 2590</t>
  </si>
  <si>
    <t>RES. N° 2580</t>
  </si>
  <si>
    <t>RES. N° 2818</t>
  </si>
  <si>
    <t>RES. N° 2588</t>
  </si>
  <si>
    <t>RES. N° 2782</t>
  </si>
  <si>
    <t>RES. N° 3094</t>
  </si>
  <si>
    <t>RES. N° 2823</t>
  </si>
  <si>
    <t>RES. N° 2819</t>
  </si>
  <si>
    <t>RES. N° 2586</t>
  </si>
  <si>
    <t>RES. N° 2996</t>
  </si>
  <si>
    <t>RES. N° 2593</t>
  </si>
  <si>
    <t>RES. N° 2581</t>
  </si>
  <si>
    <t>RES. N° 2824</t>
  </si>
  <si>
    <t>29/08/2014</t>
  </si>
  <si>
    <t>I. MUNICIPALIDA DE CAUQUENES</t>
  </si>
  <si>
    <t>11/08/2014</t>
  </si>
  <si>
    <t>I. MUNICIPALIDA DE CHANCO</t>
  </si>
  <si>
    <t>I. MUNICIPALIDA DE COLBÚN</t>
  </si>
  <si>
    <t>I. MUNICIPALIDA DE CUREPTO</t>
  </si>
  <si>
    <t>I. MUNICIPALIDA DE CURICÓ</t>
  </si>
  <si>
    <t>I. MUNICIPALIDA DE EMPEDRADO</t>
  </si>
  <si>
    <t>I. MUNICIPALIDA DE HUALAÑE</t>
  </si>
  <si>
    <t>I. MUNICIPALIDA DE LICANTÉN</t>
  </si>
  <si>
    <t>I. MUNICIPALIDA DE LONGAVÍ</t>
  </si>
  <si>
    <t>I. MUNICIPALIDA DE LINARES</t>
  </si>
  <si>
    <t>I. MUNICIPALIDA DE MOLINA</t>
  </si>
  <si>
    <t>I. MUNICIPALIDA DE PARRAL</t>
  </si>
  <si>
    <t>I. MUNICIPALIDA DE PELARCO</t>
  </si>
  <si>
    <t>I. MUNICIPALIDA DE PELLUHUE</t>
  </si>
  <si>
    <t>I. MUNICIPALIDA DE PENCHAUE</t>
  </si>
  <si>
    <t>I. MUNICIPALIDA DE RAUCO</t>
  </si>
  <si>
    <t>I. MUNICIPALIDA DE RETIRO</t>
  </si>
  <si>
    <t>I. MUNICIPALIDA DE ROMERAL</t>
  </si>
  <si>
    <t>I. MUNICIPALIDA DE RIO CLARO</t>
  </si>
  <si>
    <t>I. MUNICIPALIDA DE SAGRADA FAMILIA</t>
  </si>
  <si>
    <t>16/09/2014</t>
  </si>
  <si>
    <t>I. MUNICIPALIDA DE SAN CLEMENTE</t>
  </si>
  <si>
    <t>I. MUNICIPALIDA DE SAN JAVIER</t>
  </si>
  <si>
    <t>I. MUNICIPALIDA DE SAN RAFAEL</t>
  </si>
  <si>
    <t>I. MUNICIPALIDA DE TALCA</t>
  </si>
  <si>
    <t>09/09/2014</t>
  </si>
  <si>
    <t>I. MUNICIPALIDA DE TENO</t>
  </si>
  <si>
    <t>I. MUNICIPALIDA DE VICHUQUEN</t>
  </si>
  <si>
    <t>I. MUNICIPALIDA DE VILLA ALEGRE</t>
  </si>
  <si>
    <t>I. MUNICIPALIDA DE YERBAS BUENAS</t>
  </si>
  <si>
    <t xml:space="preserve">RES. N° 2156 </t>
  </si>
  <si>
    <t xml:space="preserve">RES. N° 2155 </t>
  </si>
  <si>
    <t xml:space="preserve">RES. N° 2157 </t>
  </si>
  <si>
    <t xml:space="preserve">RES. N° 2158 </t>
  </si>
  <si>
    <t xml:space="preserve">RES. N° 2159 </t>
  </si>
  <si>
    <t xml:space="preserve">RES. N° 2160 </t>
  </si>
  <si>
    <t xml:space="preserve">RES. N° 2161 </t>
  </si>
  <si>
    <t xml:space="preserve">RES. N° 2162 </t>
  </si>
  <si>
    <t>RES. N° 2617</t>
  </si>
  <si>
    <t>RES. N° 2653</t>
  </si>
  <si>
    <t>RES. N° 2492</t>
  </si>
  <si>
    <t>RES. N° 2493</t>
  </si>
  <si>
    <t>RES. N° 2618</t>
  </si>
  <si>
    <t>RES. N° 2619</t>
  </si>
  <si>
    <t>RES, N° 2620</t>
  </si>
  <si>
    <t>RES. N° 2494</t>
  </si>
  <si>
    <t>I. MUNICIPALIDAD DE LLANQUIHUE</t>
  </si>
  <si>
    <t>I. MUNICIPALIDAD DE QUINCHAO</t>
  </si>
  <si>
    <t>I. MUNICIPALIDAD DE QUEMCHI</t>
  </si>
  <si>
    <t>I. MUNICIPALIDAD DE PUERTO VARAS</t>
  </si>
  <si>
    <t>I. MUNICIPALIDAD DE LOS MUERMOS</t>
  </si>
  <si>
    <t>I. MUNICIPALIDAD DE DALCAHUE</t>
  </si>
  <si>
    <t>I. MUNICIPALIDAD DE CURACO DE VELEZ</t>
  </si>
  <si>
    <t>I. MUNICIPALIDAD DE COCHAMO</t>
  </si>
  <si>
    <t>I. MUNICIPALIDAD DE PORVENIR</t>
  </si>
  <si>
    <t>I. MUNICIPALIDAD DE CABO DE HORNOS</t>
  </si>
  <si>
    <t>RES. N° 590</t>
  </si>
  <si>
    <t>RES. N° 599</t>
  </si>
  <si>
    <t>RES. N° 618</t>
  </si>
  <si>
    <t>RES. N° 635</t>
  </si>
  <si>
    <t>RES. N° 645</t>
  </si>
  <si>
    <t>RES. N° 803</t>
  </si>
  <si>
    <t>RES. N° 849</t>
  </si>
  <si>
    <t>I. MUNICIPALIDAD DE MARIQUINA</t>
  </si>
  <si>
    <t>I. MUNICIPALIDAD DE MAFIL</t>
  </si>
  <si>
    <t>I. MUNICIPALIDAD DE LANCO</t>
  </si>
  <si>
    <t>I. MUNICIPALIDAD DE LA UNION</t>
  </si>
  <si>
    <t>I. MUNICIPALIDAD DE PANGUIPULLI</t>
  </si>
  <si>
    <t>RES. N° 1651</t>
  </si>
  <si>
    <t xml:space="preserve">RES. N° 1652 </t>
  </si>
  <si>
    <t>RES. N° 1779</t>
  </si>
  <si>
    <t>RES. N° 1780</t>
  </si>
  <si>
    <t>RES. N° 1781</t>
  </si>
  <si>
    <t>I. MUNICIPALIDAD DE ARICA</t>
  </si>
  <si>
    <t>I. MUNICIPALIDAD DE CAMARONES</t>
  </si>
  <si>
    <t>RES. Nº 609</t>
  </si>
  <si>
    <t>RES. Nº 542</t>
  </si>
  <si>
    <t>INTERVENCIÓN EN MODALIDADES DE ATENCION PROYECTOS</t>
  </si>
  <si>
    <t>RES. N° 535</t>
  </si>
  <si>
    <t>RES. N° 538</t>
  </si>
  <si>
    <t>RES. N° 534</t>
  </si>
  <si>
    <t>RES. N° 542</t>
  </si>
  <si>
    <t>RES. N° 544</t>
  </si>
  <si>
    <t>RES. N° 545</t>
  </si>
  <si>
    <t>RES. N° 548</t>
  </si>
  <si>
    <t>RES. N° 550</t>
  </si>
  <si>
    <t>RES. N° 552</t>
  </si>
  <si>
    <t>RES. N° 562</t>
  </si>
  <si>
    <t>RES. N° 564</t>
  </si>
  <si>
    <t>RES. N° 573</t>
  </si>
  <si>
    <t>RES. N° 577</t>
  </si>
  <si>
    <t>RES. N° 579</t>
  </si>
  <si>
    <t>RES. N° 586</t>
  </si>
  <si>
    <t>RES. N° 587</t>
  </si>
  <si>
    <t>RES. N° 588</t>
  </si>
  <si>
    <t>RES. N° 589</t>
  </si>
  <si>
    <t>RES. N° 591</t>
  </si>
  <si>
    <t>RES. N° 604</t>
  </si>
  <si>
    <t>RES. N° 606</t>
  </si>
  <si>
    <t>RES. N° 607</t>
  </si>
  <si>
    <t>RES. N° 611</t>
  </si>
  <si>
    <t>RES. N° 614</t>
  </si>
  <si>
    <t>RES. N° 638</t>
  </si>
  <si>
    <t>RES. N° 641</t>
  </si>
  <si>
    <t>RES. N° 642</t>
  </si>
  <si>
    <t>RES. N° 644</t>
  </si>
  <si>
    <t>RES. N° 649</t>
  </si>
  <si>
    <t>RES. N° 666</t>
  </si>
  <si>
    <t>RES. N° 697</t>
  </si>
  <si>
    <t>RES. N° 689</t>
  </si>
  <si>
    <t>RES. N° 703</t>
  </si>
  <si>
    <t>RES. N° 706</t>
  </si>
  <si>
    <t>RES. N° 707</t>
  </si>
  <si>
    <t>RES. N° 708</t>
  </si>
  <si>
    <t>RES. N° 714</t>
  </si>
  <si>
    <t>RES. N° 719</t>
  </si>
  <si>
    <t>RES. N° 702</t>
  </si>
  <si>
    <t>RES. N° 729</t>
  </si>
  <si>
    <t>RES. N° 732</t>
  </si>
  <si>
    <t>RES. N° 735</t>
  </si>
  <si>
    <t>I. MUNICIPALIDAD DE PIRQUE</t>
  </si>
  <si>
    <t>I. MUNICIPALIDAD DE RENCA</t>
  </si>
  <si>
    <t>I. MUNICIPALIDAD DE LA GRANJA</t>
  </si>
  <si>
    <t>I. MUNICIPALIDAD DE LA FLORIDA</t>
  </si>
  <si>
    <t>I. MUNICIPALIDAD DE COLINA</t>
  </si>
  <si>
    <t>I. MUNICIPALIDAD DE LO PRADO</t>
  </si>
  <si>
    <t>I. MUNICIPALIDAD DE SAN PEDRO</t>
  </si>
  <si>
    <t>I. MUNICIPALIDAD DE QUINTA NORMAL</t>
  </si>
  <si>
    <t>I. MUNICIPALIDAD DE SAN JOSE DE MAIPO</t>
  </si>
  <si>
    <t>I. MUNICIPALIDAD DE PEÑAFLOR</t>
  </si>
  <si>
    <t>I. MUNICIPALIDAD DE CONCHALI</t>
  </si>
  <si>
    <t>I. MUNICIPALIDAD DE LAMPA</t>
  </si>
  <si>
    <t>I. MUNICIPALIDAD DE QUILICURA</t>
  </si>
  <si>
    <t>I. MUNICIPALIDAD DE SAN BERNARDO</t>
  </si>
  <si>
    <t>I. MUNICIPALIDAD DE ESTACION CENTRAL</t>
  </si>
  <si>
    <t>I. MUNICIPALIDAD DE SAN MIGUEL</t>
  </si>
  <si>
    <t>I. MUNICIPALIDAD DE PEDRO AGUIRRE CERDA</t>
  </si>
  <si>
    <t>I. MUNICIPALIDAD DE EL MONTE</t>
  </si>
  <si>
    <t>I. MUNICIPALIDAD DE TIL TIL</t>
  </si>
  <si>
    <t>I. MUNICIPALIDAD DE HUECHURABA</t>
  </si>
  <si>
    <t>I. MUNICIPALIDAD DE PADRE HURTADO</t>
  </si>
  <si>
    <t>I. MUNICIPALIDAD DE MACUL</t>
  </si>
  <si>
    <t>I. MUNICIPALIDAD DE LA PINTANA</t>
  </si>
  <si>
    <t>I. MUNICIPALIDAD DE TALAGANTE</t>
  </si>
  <si>
    <t>I. MUNICIPALIDAD DE CURACAVI</t>
  </si>
  <si>
    <t>I. MUNICIPALIDAD DE MELIPILLA</t>
  </si>
  <si>
    <t>I. MUNICIPALIDAD DE LO BARNECHEA</t>
  </si>
  <si>
    <t>I. MUNICIPALIDAD DE PEÑALOLEN</t>
  </si>
  <si>
    <t>I. MUNICIPALIDAD DE CERRO NAVIA</t>
  </si>
  <si>
    <t>I. MUNICIPALIDAD DE PUENTE ALTO</t>
  </si>
  <si>
    <t>I. MUNICIPALIDAD DE INDEPENDENCIA</t>
  </si>
  <si>
    <t>I. MUNICIPALIDAD DE CALERA DE TANGO</t>
  </si>
  <si>
    <t>I. MUNICIPALIDAD DE LA REINA</t>
  </si>
  <si>
    <t>I. MUNICIPALIDAD DE LA CISTERNA</t>
  </si>
  <si>
    <t>I. MUNICIPALIDAD DE PAINE</t>
  </si>
  <si>
    <t>I. MUNICIPALIDAD DE PUDAHUEL</t>
  </si>
  <si>
    <t>I. MUNICIPALIDAD DE MARIA PINTO</t>
  </si>
  <si>
    <t>I. MUNICIPALIDAD DE EL BOSQUE</t>
  </si>
  <si>
    <t>I. MUNICIPALIDAD DE ÑUÑOA</t>
  </si>
  <si>
    <t>I. MUNICIPALIDAD DE ISLA DE MAIPO</t>
  </si>
  <si>
    <t>I. MUNICIPALIDAD DE BUIN</t>
  </si>
  <si>
    <t>I. MUNICIPALIDAD DE SAN RAMON</t>
  </si>
  <si>
    <t>I. MUNICIPALIDAD DE MAIPU</t>
  </si>
  <si>
    <t>I. MUNICIPALIDAD DE LO ESPEJO</t>
  </si>
  <si>
    <t>RES. Nº</t>
  </si>
  <si>
    <t>I. MUNICIPALIDAD DE LA LIGUA</t>
  </si>
  <si>
    <t>I. MUNICIPALIDAD DE CABILDO</t>
  </si>
  <si>
    <t>I. MUNICIPALIDAD DE ZAPALLAR</t>
  </si>
  <si>
    <t>I. MUNICIPALIDAD DE SAN FELIPE</t>
  </si>
  <si>
    <t>I. MUNICIPALIDAD DE PANQUEHUE</t>
  </si>
  <si>
    <t>I. MUNICIPALIDAD DE CATEMU</t>
  </si>
  <si>
    <t>I. MUNICIPALIDAD DE SANTA MARIA</t>
  </si>
  <si>
    <t>I. MUNICIPALIDAD DE SAN ESTEBAN</t>
  </si>
  <si>
    <t>I. MUNICIPALIDAD DE LAY LLAY</t>
  </si>
  <si>
    <t>I. MUNICIPALIDAD DE NOGALES</t>
  </si>
  <si>
    <t>I. MUNICIPALIDAD DE PUCHUNCAVI</t>
  </si>
  <si>
    <t>I. MUNICIPALIDAD DE VALPARAISO</t>
  </si>
  <si>
    <t>I. MUNICIPALIDAD DE VIÑA DEL MAR</t>
  </si>
  <si>
    <t>I. MUNICIPALIDAD DE LIMACHE</t>
  </si>
  <si>
    <t>I. MUNICIPALIDAD DE OLMUE</t>
  </si>
  <si>
    <t>I. MUNICIPALIDAD DE QUILPUE</t>
  </si>
  <si>
    <t>I. MUNICIPALIDAD DE VILLA ALEMANA</t>
  </si>
  <si>
    <t>I. MUNICIPALIDAD DE ALGARROBO</t>
  </si>
  <si>
    <t>I. MUNICIPALIDAD DE CARTAGENA</t>
  </si>
  <si>
    <t>I. MUNICIPALIDAD DE CONCON</t>
  </si>
  <si>
    <t>RES. Nº 873</t>
  </si>
  <si>
    <t>RES. Nº 876</t>
  </si>
  <si>
    <t>RES. Nº 875</t>
  </si>
  <si>
    <t>RES. Nº 871</t>
  </si>
  <si>
    <t>RES. Nº 874</t>
  </si>
  <si>
    <t>RES. Nº 872</t>
  </si>
  <si>
    <t>RES. Nº 788</t>
  </si>
  <si>
    <t>RES. Nº 786</t>
  </si>
  <si>
    <t>RES. Nº 798</t>
  </si>
  <si>
    <t>RES. Nº 797</t>
  </si>
  <si>
    <t>RES. Nº 799</t>
  </si>
  <si>
    <t>RES. Nº 800</t>
  </si>
  <si>
    <t>RES. Nº 840</t>
  </si>
  <si>
    <t>RES. Nº 846</t>
  </si>
  <si>
    <t>RES. Nº 845</t>
  </si>
  <si>
    <t>RES. Nº 862</t>
  </si>
  <si>
    <t>RES. Nº 861</t>
  </si>
  <si>
    <t>RES. Nº 856</t>
  </si>
  <si>
    <t>RES. Nº 783</t>
  </si>
  <si>
    <t xml:space="preserve">RES. Nº </t>
  </si>
  <si>
    <t>RES. Nº 2798</t>
  </si>
  <si>
    <t xml:space="preserve"> I. MUNICIPALIDAD DE QUIRIHUE</t>
  </si>
  <si>
    <t>RES. Nº 3070</t>
  </si>
  <si>
    <t xml:space="preserve"> I. MUNICIPALIDAD DE PORTEZUELO</t>
  </si>
  <si>
    <t>RES. Nº 2655</t>
  </si>
  <si>
    <t xml:space="preserve"> I. MUNICIPALIDAD DE NINHUE</t>
  </si>
  <si>
    <t>RES. Nº 2875</t>
  </si>
  <si>
    <t xml:space="preserve"> I. MUNICIPALIDAD DE COBQUECURA</t>
  </si>
  <si>
    <t xml:space="preserve"> I. MUNICIPALIDAD DE ÑIQUEN</t>
  </si>
  <si>
    <t xml:space="preserve"> I. MUNICIPALIDAD DE SAN FABIAN DE ALICO</t>
  </si>
  <si>
    <t xml:space="preserve"> I. MUNICIPALIDAD DE CHILLAN</t>
  </si>
  <si>
    <t xml:space="preserve"> I. MUNICIPALIDAD DE PINTO</t>
  </si>
  <si>
    <t xml:space="preserve"> I. MUNICIPALIDAD DE COIHUECO</t>
  </si>
  <si>
    <t xml:space="preserve"> I. MUNICIPALIDAD DE SAN IGNACIO</t>
  </si>
  <si>
    <t xml:space="preserve"> I. MUNICIPALIDAD DE QUILLON</t>
  </si>
  <si>
    <t xml:space="preserve"> I. MUNICIPALIDAD DE YUNGAY</t>
  </si>
  <si>
    <t xml:space="preserve"> I. MUNICIPALIDAD DE PEMUCO</t>
  </si>
  <si>
    <t xml:space="preserve"> I. MUNICIPALIDAD DE EL CARMEN</t>
  </si>
  <si>
    <t xml:space="preserve"> I. MUNICIPALIDAD DE TUCAPEL</t>
  </si>
  <si>
    <t xml:space="preserve"> I. MUNICIPALIDAD DE TOME</t>
  </si>
  <si>
    <t>RES. Nº 2727</t>
  </si>
  <si>
    <t>RES. Nº 3154</t>
  </si>
  <si>
    <t>RES. Nº 2746</t>
  </si>
  <si>
    <t>RES. Nº 2885</t>
  </si>
  <si>
    <t>RES. Nº 3071</t>
  </si>
  <si>
    <t>RES. Nº 2874</t>
  </si>
  <si>
    <t>RES. Nº 2845</t>
  </si>
  <si>
    <t>RES. Nº 2876</t>
  </si>
  <si>
    <t>RES. Nº 2729</t>
  </si>
  <si>
    <t>RES. Nº 2884</t>
  </si>
  <si>
    <t>RES. Nº 2842</t>
  </si>
  <si>
    <t>RES. Nº 2764</t>
  </si>
  <si>
    <t>RES. Nº 2943</t>
  </si>
  <si>
    <t>RES. Nº 2657</t>
  </si>
  <si>
    <t>RES. Nº 2656</t>
  </si>
  <si>
    <t xml:space="preserve"> I. MUNICIPALIDAD DE COELEMU</t>
  </si>
  <si>
    <t xml:space="preserve"> I. MUNICIPALIDAD DE CONCEPCION</t>
  </si>
  <si>
    <t xml:space="preserve"> I. MUNICIPALIDAD DE HUALQUI</t>
  </si>
  <si>
    <t>I. MUNICIPALIDAD DE TALCAHUANO</t>
  </si>
  <si>
    <t>I. MUNICIPALIDAD DE YUMBEL</t>
  </si>
  <si>
    <t>I. MUNICIPALIDAD DE CABRERO</t>
  </si>
  <si>
    <t>I. MUNICIPALIDAD DE SAN ROSENDO</t>
  </si>
  <si>
    <t>I. MUNICIPALIDAD DE CORONEL</t>
  </si>
  <si>
    <t>I. MUNICIPALIDAD DE LOTA</t>
  </si>
  <si>
    <t>I. MUNICIPALIDAD DE SANTA JUANA</t>
  </si>
  <si>
    <t>I. MUNICIPALIDAD DE ARAUCO</t>
  </si>
  <si>
    <t>I. MUNICIPALIDAD DE CURANILAHUE</t>
  </si>
  <si>
    <t>I. MUNICIPALIDAD DE LEBU</t>
  </si>
  <si>
    <t>I. MUNICIPALIDAD DE CAÑETE</t>
  </si>
  <si>
    <t>RES. Nº 2652</t>
  </si>
  <si>
    <t>RES. Nº 3067</t>
  </si>
  <si>
    <t>RES. Nº 3072</t>
  </si>
  <si>
    <t>RES. Nº 3069</t>
  </si>
  <si>
    <t>RES. Nº 3262</t>
  </si>
  <si>
    <t>RES. Nº 3266</t>
  </si>
  <si>
    <t>RES. Nº 2725</t>
  </si>
  <si>
    <t>RES. Nº 2942</t>
  </si>
  <si>
    <t>RES. Nº 2726</t>
  </si>
  <si>
    <t>RES. Nº 3267</t>
  </si>
  <si>
    <t>RES. Nº 2821</t>
  </si>
  <si>
    <t>RES. Nº 2748</t>
  </si>
  <si>
    <t>RES. Nº 2937</t>
  </si>
  <si>
    <t>RES. Nº 2938</t>
  </si>
  <si>
    <t>RES. Nº 2877</t>
  </si>
  <si>
    <t>RES. Nº 2899</t>
  </si>
  <si>
    <t>RES. Nº 2763</t>
  </si>
  <si>
    <t>RES. Nº 2900</t>
  </si>
  <si>
    <t>RES. Nº 2728</t>
  </si>
  <si>
    <t>RES. Nº 2901</t>
  </si>
  <si>
    <t>RES. Nº 2762</t>
  </si>
  <si>
    <t>RES. Nº 2742</t>
  </si>
  <si>
    <t>RES. Nº 2839</t>
  </si>
  <si>
    <t>RES. Nº 2749</t>
  </si>
  <si>
    <t>I. MUNICIPALIDAD DE CONTULMO</t>
  </si>
  <si>
    <t>I. MUNICIPALIDAD DE TIRUA</t>
  </si>
  <si>
    <t>I. MUNICIPALIDAD DE LOS ANGELES</t>
  </si>
  <si>
    <t>I. MUNICIPALIDAD DE LAJA</t>
  </si>
  <si>
    <t>I. MUNICIPALIDAD DE QUILLECO</t>
  </si>
  <si>
    <t>I. MUNICIPALIDAD DE MULCHEN</t>
  </si>
  <si>
    <t>I. MUNICIPALIDAD DE NACIMIENTO</t>
  </si>
  <si>
    <t>I. MUNICIPALIDAD DE NEGRETE</t>
  </si>
  <si>
    <t>I. MUNICIPALIDAD DE QUILACO</t>
  </si>
  <si>
    <t>I. MUNICIPALIDAD DE TREHUACO</t>
  </si>
  <si>
    <t>I. MUNICIPALIDAD DE ANTUCO</t>
  </si>
  <si>
    <t>I. MUNICIPALIDAD DE HULPEN</t>
  </si>
  <si>
    <t xml:space="preserve">I. MUNICIPALIDAD DE ALTO BIO BIO </t>
  </si>
  <si>
    <t>RES Nº 3416</t>
  </si>
  <si>
    <t>I. MUNICIPALIDAD DE CHILLAN VIEJO</t>
  </si>
  <si>
    <t>RES. Nº 3759</t>
  </si>
  <si>
    <t>RES. Nº 3760</t>
  </si>
  <si>
    <t>RES. Nº 3981</t>
  </si>
  <si>
    <t>RES. Nº 3762</t>
  </si>
  <si>
    <t>RES. Nº 3761</t>
  </si>
  <si>
    <t>RES. Nº 3773</t>
  </si>
  <si>
    <t>RES. Nº 3984</t>
  </si>
  <si>
    <t>RES. Nº 3980</t>
  </si>
  <si>
    <t>RES. Nº 3763</t>
  </si>
  <si>
    <t>RES. Nº 3764</t>
  </si>
  <si>
    <t>RES. Nº 3765</t>
  </si>
  <si>
    <t>RES. Nº 3766</t>
  </si>
  <si>
    <t>RES. Nº 3983</t>
  </si>
  <si>
    <t>RES. Nº 3767</t>
  </si>
  <si>
    <t>RES. Nº 3768</t>
  </si>
  <si>
    <t>RES. Nº 3769</t>
  </si>
  <si>
    <t>RES. Nº 3982</t>
  </si>
  <si>
    <t>RES. Nº 3979</t>
  </si>
  <si>
    <t>RES. Nº 3770</t>
  </si>
  <si>
    <t>RES. Nº 3771</t>
  </si>
  <si>
    <t>RES. Nº 3772</t>
  </si>
  <si>
    <t>I. MUNICIPALIDAD DE ANGOL</t>
  </si>
  <si>
    <t>I. MUNICIPALIDAD DE CARAHUE</t>
  </si>
  <si>
    <t>I. MUNICIPALIDAD DE CHOLCHOL</t>
  </si>
  <si>
    <t>I. MUNICIPALIDAD DE COLLIPULLI</t>
  </si>
  <si>
    <t>I. MUNICIPALIDAD DE CUNCO</t>
  </si>
  <si>
    <t>I. MUNICIPALIDAD DE IMPERIAL</t>
  </si>
  <si>
    <t>I. MUNICIPALIDAD DE LONCOCHE</t>
  </si>
  <si>
    <t>I. MUNICIPALIDAD DE LONQUIMAY</t>
  </si>
  <si>
    <t>I. MUNICIPALIDAD DE LOS SAUCES</t>
  </si>
  <si>
    <t>I. MUNICIPALIDAD DE LUMACO</t>
  </si>
  <si>
    <t>I. MUNICIPALIDAD DE MELIPEUCO</t>
  </si>
  <si>
    <t>I. MUNICIPALIDAD DE PERQUENCO</t>
  </si>
  <si>
    <t>I. MUNICIPALIDAD DE PADRE LAS CASAS</t>
  </si>
  <si>
    <t>I. MUNICIPALIDAD DE PUREN</t>
  </si>
  <si>
    <t>I. MUNICIPALIDAD DE RENAICO</t>
  </si>
  <si>
    <t>I. MUNICIPALIDAD DE SAAVEDRA</t>
  </si>
  <si>
    <t>I. MUNICIPALIDAD DE TEODORO SCHMIDT</t>
  </si>
  <si>
    <t>I. MUNICIPALIDAD DE TOLTEN</t>
  </si>
  <si>
    <t>I. MUNICIPALIDAD DE TRAIGUEN</t>
  </si>
  <si>
    <t>I. MUNICIPALIDAD DE VICTORIA</t>
  </si>
  <si>
    <t>I. MUNICIPALIDAD DE VILCUN</t>
  </si>
  <si>
    <t>RES. Nº 3805</t>
  </si>
  <si>
    <t>RES. Nº 3816</t>
  </si>
  <si>
    <t>RES. Nº 4110</t>
  </si>
  <si>
    <t>RES. Nº 3806</t>
  </si>
  <si>
    <t>RES. Nº 3812</t>
  </si>
  <si>
    <t>RES. Nº 4118</t>
  </si>
  <si>
    <t>RES. Nº 4116</t>
  </si>
  <si>
    <t>RES. Nº 4120</t>
  </si>
  <si>
    <t>RES. Nº 4108</t>
  </si>
  <si>
    <t>RES. Nº 4114</t>
  </si>
  <si>
    <t>RES. Nº 4112</t>
  </si>
  <si>
    <t>RES. Nº 3808</t>
  </si>
  <si>
    <t>RES. Nº 3810</t>
  </si>
  <si>
    <t>RES. Nº 3815</t>
  </si>
  <si>
    <t>RES. Nº 4119</t>
  </si>
  <si>
    <t>RES. Nº 4117</t>
  </si>
  <si>
    <t>RES. Nº 3811</t>
  </si>
  <si>
    <t>RES. Nº 3807</t>
  </si>
  <si>
    <t>RES. Nº 4121</t>
  </si>
  <si>
    <t>RES. Nº 4113</t>
  </si>
  <si>
    <t>RES. Nº 4109</t>
  </si>
  <si>
    <t>RES. Nº 4111</t>
  </si>
  <si>
    <t>RES. Nº 3813</t>
  </si>
  <si>
    <t>RES. Nº 3809</t>
  </si>
  <si>
    <t>RES. Nº 3814</t>
  </si>
  <si>
    <t>RES. Nº 4115</t>
  </si>
  <si>
    <t>I. MUNICIPALIDAD DE CURACAUTIN</t>
  </si>
  <si>
    <t>I. MUNICIPALIDAD DE GALVARINO</t>
  </si>
  <si>
    <t>I. MUNICIPALIDAD DE LAUTARO</t>
  </si>
  <si>
    <t>I. MUNICIPALIDAD DE PUCON</t>
  </si>
  <si>
    <t>I. MUNICIPALIDAD DE TEMUCO</t>
  </si>
  <si>
    <t>I. MUNICIPALIDAD DE VILLARRICA</t>
  </si>
  <si>
    <t>RES. Nº 1305</t>
  </si>
  <si>
    <t>I. MUINICIPALIDAD DE ALTO HOSPICIO</t>
  </si>
  <si>
    <t>RES. Nº 1309</t>
  </si>
  <si>
    <t>I. MUNICIALIDAD DE CAMIÑA</t>
  </si>
  <si>
    <t>RES. Nº 1274</t>
  </si>
  <si>
    <t>RES. Nº 1303</t>
  </si>
  <si>
    <t>I. MUNICIPALIDAD DE HUARA</t>
  </si>
  <si>
    <t>RES. Nº 1275</t>
  </si>
  <si>
    <t>GESTION DE RED APOYO SISTEMA CHILE CRECE CONTIGO.</t>
  </si>
  <si>
    <t>RES. Nº  782</t>
  </si>
  <si>
    <t>RES. Nº  773</t>
  </si>
  <si>
    <t>RES. Nº  783</t>
  </si>
  <si>
    <t>RES. Nº  784</t>
  </si>
  <si>
    <t>RES. Nº  781</t>
  </si>
  <si>
    <t>I.  MUNICIPALIDAD DE CALAMA</t>
  </si>
  <si>
    <t>RES. Nº 163</t>
  </si>
  <si>
    <t>RES. Nº 164</t>
  </si>
  <si>
    <t>RES. Nº 162</t>
  </si>
  <si>
    <t>RES. Nº 165</t>
  </si>
  <si>
    <t>RES. Nº 166</t>
  </si>
  <si>
    <t>RES. Nº 144</t>
  </si>
  <si>
    <t>RES. Nº 150</t>
  </si>
  <si>
    <t>RES. Nº 155</t>
  </si>
  <si>
    <t>RES. Nº 1402</t>
  </si>
  <si>
    <t>RES. Nº 1403</t>
  </si>
  <si>
    <t>RES. Nº 1406</t>
  </si>
  <si>
    <t>RES. Nº 1476</t>
  </si>
  <si>
    <t>RES. Nº 1477</t>
  </si>
  <si>
    <t>RES. Nº 1404</t>
  </si>
  <si>
    <t>RES. Nº 1478</t>
  </si>
  <si>
    <t>RES. Nº 1407</t>
  </si>
  <si>
    <t>RES. Nº 1405</t>
  </si>
  <si>
    <t>RES. Nº 1427</t>
  </si>
  <si>
    <t xml:space="preserve">I. MUNICIPALIDAD DE LOS VILOS </t>
  </si>
  <si>
    <t>I. MUNICIPALILDAD DE PAIHUANO</t>
  </si>
  <si>
    <t xml:space="preserve">I. MUNICIPALIDAD DE RIO HURTADO </t>
  </si>
  <si>
    <t xml:space="preserve">I. MUNICIPALIDAD DE ILLAPEL </t>
  </si>
  <si>
    <t xml:space="preserve">I. MUNICIPALIDAD DE ANDACOLLO </t>
  </si>
  <si>
    <t>I. MUNICIPALIDAD DE LLAY LLAY</t>
  </si>
  <si>
    <t>RES. Nº 3600</t>
  </si>
  <si>
    <t>RES. Nº 3599</t>
  </si>
  <si>
    <t>RES. Nº 3601</t>
  </si>
  <si>
    <t>RES. Nº 3602</t>
  </si>
  <si>
    <t>RES. Nº 3603</t>
  </si>
  <si>
    <t>RES. Nº 3604</t>
  </si>
  <si>
    <t>RES. Nº 3605</t>
  </si>
  <si>
    <t>RES. Nº 3606</t>
  </si>
  <si>
    <t>RES. Nº 3607</t>
  </si>
  <si>
    <t>RES. Nº 3608</t>
  </si>
  <si>
    <t>RES. Nº 3609</t>
  </si>
  <si>
    <t>RES. Nº 3610</t>
  </si>
  <si>
    <t>RES. Nº 3611</t>
  </si>
  <si>
    <t>RES. Nº 3612</t>
  </si>
  <si>
    <t>RES. Nº 3613</t>
  </si>
  <si>
    <t>RES. Nº 3614</t>
  </si>
  <si>
    <t>RES. Nº 3615</t>
  </si>
  <si>
    <t>RES. Nº 3616</t>
  </si>
  <si>
    <t>RES. Nº 3617</t>
  </si>
  <si>
    <t>RES. Nº 3618</t>
  </si>
  <si>
    <t>RES. Nº 3619</t>
  </si>
  <si>
    <t>RES. Nº 3620</t>
  </si>
  <si>
    <t>RES. Nº 3621</t>
  </si>
  <si>
    <t>RES. Nº 3622</t>
  </si>
  <si>
    <t>RES. Nº 3623</t>
  </si>
  <si>
    <t>RES. Nº 3624</t>
  </si>
  <si>
    <t>RES. Nº 3625</t>
  </si>
  <si>
    <t>RES. Nº 3626</t>
  </si>
  <si>
    <t>RES. Nº 3627</t>
  </si>
  <si>
    <t>RES. Nº 3628</t>
  </si>
  <si>
    <t>RES. Nº 3629</t>
  </si>
  <si>
    <t>RES. Nº 3630</t>
  </si>
  <si>
    <t>RES. Nº 3631</t>
  </si>
  <si>
    <t>I. MUNICIPALIDAD DE QUNTA DE TILCOCO</t>
  </si>
  <si>
    <t xml:space="preserve">I. MUNICIPALIDAD DE PEUMO </t>
  </si>
  <si>
    <t>RES.Nº 2784</t>
  </si>
  <si>
    <t>RES.Nº 2579</t>
  </si>
  <si>
    <t>RES.Nº 2577</t>
  </si>
  <si>
    <t>RES.Nº 2562</t>
  </si>
  <si>
    <t>RES.Nº 2671</t>
  </si>
  <si>
    <t>RES.Nº 2567</t>
  </si>
  <si>
    <t>RES.Nº 2568</t>
  </si>
  <si>
    <t>RES.Nº 2574</t>
  </si>
  <si>
    <t>RES.Nº 2570</t>
  </si>
  <si>
    <t>RES.Nº 2573</t>
  </si>
  <si>
    <t>RES.Nº 2563</t>
  </si>
  <si>
    <t>RES.Nº 2605</t>
  </si>
  <si>
    <t>RES.Nº 2578</t>
  </si>
  <si>
    <t>RES.Nº 2565</t>
  </si>
  <si>
    <t>RES.Nº 2576</t>
  </si>
  <si>
    <t>RES.Nº 2569</t>
  </si>
  <si>
    <t>RES.Nº 2560</t>
  </si>
  <si>
    <t>RES.Nº 2564</t>
  </si>
  <si>
    <t>RES.Nº 2575</t>
  </si>
  <si>
    <t>RES.Nº 2561</t>
  </si>
  <si>
    <t>RES.Nº 2559</t>
  </si>
  <si>
    <t>RES.Nº 2670</t>
  </si>
  <si>
    <t>RES.Nº 2566</t>
  </si>
  <si>
    <t>RES.Nº 2571</t>
  </si>
  <si>
    <t>RES.Nº 2572</t>
  </si>
  <si>
    <t>I. MUNICIPALIDA DE COLBUN</t>
  </si>
  <si>
    <t>15/08/2014</t>
  </si>
  <si>
    <t>I. MUNICIPALIDA DE LICANTEN</t>
  </si>
  <si>
    <t>I. MUNICIPALIDA DE PENCAHUE</t>
  </si>
  <si>
    <t>RES. Nº 2239</t>
  </si>
  <si>
    <t>RES. Nº 2240</t>
  </si>
  <si>
    <t>RES. Nº 2241</t>
  </si>
  <si>
    <t>RES. Nº 2242</t>
  </si>
  <si>
    <t>RES. Nº 2243</t>
  </si>
  <si>
    <t>RES. Nº 2244</t>
  </si>
  <si>
    <t>RES. Nº 2245</t>
  </si>
  <si>
    <t>RES. Nº 2246</t>
  </si>
  <si>
    <t>RES. Nº 2247</t>
  </si>
  <si>
    <t>RES. Nº 2248</t>
  </si>
  <si>
    <t>RES. Nº 2249</t>
  </si>
  <si>
    <t>RES. Nº 2250</t>
  </si>
  <si>
    <t>RES. Nº 2520</t>
  </si>
  <si>
    <t>I. MUNICIPALIDAD DE CASTRO</t>
  </si>
  <si>
    <t>I. MUNICIPALIDAD DE RIO NEGRO</t>
  </si>
  <si>
    <t>I. MUNICIPALIDAD DE CALBUCO</t>
  </si>
  <si>
    <t>I. MUNICIPALIDAD DE PUQUELDON</t>
  </si>
  <si>
    <t>I. MUNICIPALIDAD DE CHONCHI</t>
  </si>
  <si>
    <t>I. MUNICIPALIDAD DE SAN JUAN DE LA COSTA</t>
  </si>
  <si>
    <t>I. MUNICIPALIDAD DE CHAITEN</t>
  </si>
  <si>
    <t>RES. N° 647</t>
  </si>
  <si>
    <t>RES. N° 665</t>
  </si>
  <si>
    <t xml:space="preserve">I. MUNICIPALIDAD DE MARIQUINA </t>
  </si>
  <si>
    <t>24-03-004</t>
  </si>
  <si>
    <t>RES. N° 1650</t>
  </si>
  <si>
    <t>RES. N° 1922</t>
  </si>
  <si>
    <t>RES. N° 1919</t>
  </si>
  <si>
    <t>RES. Nº 608</t>
  </si>
  <si>
    <t>RES. Nº 543</t>
  </si>
  <si>
    <t>APOYO A LA GESTION MUNICIPAL</t>
  </si>
  <si>
    <t>RES. N° 476</t>
  </si>
  <si>
    <t>RES. N° 511</t>
  </si>
  <si>
    <t>RES. N° 529</t>
  </si>
  <si>
    <t>RES. N° 532</t>
  </si>
  <si>
    <t>RES. N° 539</t>
  </si>
  <si>
    <t>RES. N° 543</t>
  </si>
  <si>
    <t>RES. N° 546</t>
  </si>
  <si>
    <t>RES. N° 549</t>
  </si>
  <si>
    <t>RES. N° 551</t>
  </si>
  <si>
    <t>RES. N° 555</t>
  </si>
  <si>
    <t>RES. N° 558</t>
  </si>
  <si>
    <t>RES. N° 561</t>
  </si>
  <si>
    <t>RES. N° 563</t>
  </si>
  <si>
    <t>RES. N° 576</t>
  </si>
  <si>
    <t>RES. N° 578</t>
  </si>
  <si>
    <t>RES. N° 580</t>
  </si>
  <si>
    <t>RES. N° 581</t>
  </si>
  <si>
    <t>RES. N° 582</t>
  </si>
  <si>
    <t>RES. N° 583</t>
  </si>
  <si>
    <t>RES. N° 585</t>
  </si>
  <si>
    <t>RES. N° 605</t>
  </si>
  <si>
    <t>RES. N° 648</t>
  </si>
  <si>
    <t>RES. N° 683</t>
  </si>
  <si>
    <t>RES. N° 667</t>
  </si>
  <si>
    <t>RES. N° 668</t>
  </si>
  <si>
    <t>RES. N° 669</t>
  </si>
  <si>
    <t>RES. N° 698</t>
  </si>
  <si>
    <t>RES. N° 684</t>
  </si>
  <si>
    <t>RES. N° 699</t>
  </si>
  <si>
    <t>RES. N° 711</t>
  </si>
  <si>
    <t>RES. N° 730</t>
  </si>
  <si>
    <t>RES. N° 710</t>
  </si>
  <si>
    <t>RES. N° 709</t>
  </si>
  <si>
    <t>RES. N° 705</t>
  </si>
  <si>
    <t>RES. N° 704</t>
  </si>
  <si>
    <t>RES. N° 731</t>
  </si>
  <si>
    <t>RES. N° 734</t>
  </si>
  <si>
    <t>RES. N° 736</t>
  </si>
  <si>
    <t>I. MUNICIPALIDAD DE SAN JOAQUIN</t>
  </si>
  <si>
    <t xml:space="preserve">I. MUNICIPALIDAD DE TIL TIL </t>
  </si>
  <si>
    <t>RES. Nº 2797</t>
  </si>
  <si>
    <t>I. MUNICIPALIDAD DE QUIRIHUE</t>
  </si>
  <si>
    <t>RES. Nº 3063</t>
  </si>
  <si>
    <t>I. MUNICIPALIDAD DE PORTEZUELO</t>
  </si>
  <si>
    <t>I. MUNICIPALIDAD DE NINHUE</t>
  </si>
  <si>
    <t>RES. Nº 2660</t>
  </si>
  <si>
    <t>RES. Nº 2882</t>
  </si>
  <si>
    <t>I. MUNICIPALIDAD DE COBQUECURA</t>
  </si>
  <si>
    <t>RES. Nº 3058</t>
  </si>
  <si>
    <t>I. MUNICIPALIDAD DE ÑIQUEN</t>
  </si>
  <si>
    <t>RES. Nº 3153</t>
  </si>
  <si>
    <t>I. MUNICIPALIDAD DE SAN FABIAN</t>
  </si>
  <si>
    <t>RES. N° 2491</t>
  </si>
  <si>
    <t>RES. Nº 2747</t>
  </si>
  <si>
    <t>I. MUNICIPALIDAD DE CHILLAN</t>
  </si>
  <si>
    <t>RES. Nº 2886</t>
  </si>
  <si>
    <t>I. MUNICIPALIDAD DE PINTO</t>
  </si>
  <si>
    <t>RES. Nº 3062</t>
  </si>
  <si>
    <t>I. MUNICIPALIDAD DE COIHUECO</t>
  </si>
  <si>
    <t>RES. N° 2622</t>
  </si>
  <si>
    <t>RES. Nº 2881</t>
  </si>
  <si>
    <t xml:space="preserve">I. MUNICIPALIDAD DE SAN IGNACIO </t>
  </si>
  <si>
    <t>RES. Nº 2846</t>
  </si>
  <si>
    <t>I. MUNICIPALIDAD DE QUILLON</t>
  </si>
  <si>
    <t>RES. Nº 2880</t>
  </si>
  <si>
    <t>RES. Nº 3189</t>
  </si>
  <si>
    <t>I. MUNICIPALIDAD DE YUNGAY</t>
  </si>
  <si>
    <t>RES. Nº 2731</t>
  </si>
  <si>
    <t>I. MUNICIPALIDAD DE PEMUCO</t>
  </si>
  <si>
    <t>RES. Nº 2887</t>
  </si>
  <si>
    <t>I. MUNICIPALIDAD DE EL CARMEN</t>
  </si>
  <si>
    <t>RES. Nº 3149</t>
  </si>
  <si>
    <t>RES. Nº 2843</t>
  </si>
  <si>
    <t>I. MUNICIPALIDAD DE TUCAPEL</t>
  </si>
  <si>
    <t>RES. Nº 2799</t>
  </si>
  <si>
    <t>I. MUNICIPALIDAD DE TOME</t>
  </si>
  <si>
    <t>I. MUNICIPALIDAD DE COELEMU</t>
  </si>
  <si>
    <t>RES. Nº 2658</t>
  </si>
  <si>
    <t>I. MUNICIPALIDAD DE CONCEPCION</t>
  </si>
  <si>
    <t>RES. N° 2490</t>
  </si>
  <si>
    <t>RES. Nº 2672</t>
  </si>
  <si>
    <t>I. MUNICIPALIDAD DE HUALQUI</t>
  </si>
  <si>
    <t>RES. Nº 2332</t>
  </si>
  <si>
    <t>RES. Nº 3066</t>
  </si>
  <si>
    <t>RES. Nº 3073</t>
  </si>
  <si>
    <t>RES. Nº 3064</t>
  </si>
  <si>
    <t>RES. Nº 3261</t>
  </si>
  <si>
    <t>RES. Nº 3264</t>
  </si>
  <si>
    <t>RES. Nº 2724</t>
  </si>
  <si>
    <t>RES. Nº 2944</t>
  </si>
  <si>
    <t>RES. Nº 2723</t>
  </si>
  <si>
    <t xml:space="preserve"> RES. Nº 2621</t>
  </si>
  <si>
    <t>RES. Nº 2822</t>
  </si>
  <si>
    <t>RES. Nº 2745</t>
  </si>
  <si>
    <t>RES. Nº 3065</t>
  </si>
  <si>
    <t>RES. Nº 2939</t>
  </si>
  <si>
    <t>RES. N° 2624</t>
  </si>
  <si>
    <t>RES. Nº 2878</t>
  </si>
  <si>
    <t>RES. Nº 2879</t>
  </si>
  <si>
    <t>RES. Nº 2902</t>
  </si>
  <si>
    <t>RES. Nº 2760</t>
  </si>
  <si>
    <t>RES. Nº 2903</t>
  </si>
  <si>
    <t>RES. Nº 2730</t>
  </si>
  <si>
    <t>RES. Nº 2904</t>
  </si>
  <si>
    <t>RES. Nº 2761</t>
  </si>
  <si>
    <t>RES. Nº 2743</t>
  </si>
  <si>
    <t>I. MUNICIPALIDAD DE HUALPEN</t>
  </si>
  <si>
    <t>RES. Nº 2840</t>
  </si>
  <si>
    <t>RES. N° 2623</t>
  </si>
  <si>
    <t>RES. Nº 2744</t>
  </si>
  <si>
    <t>RES. Nº 3415</t>
  </si>
  <si>
    <t xml:space="preserve">I. MUNICIPALIDAD DE CHILLAN VIEJO </t>
  </si>
  <si>
    <t>RES. Nº 1709</t>
  </si>
  <si>
    <t>I. MUNICIPALIDAD DE IQUIQUE</t>
  </si>
  <si>
    <t>09/10/2014</t>
  </si>
  <si>
    <t>20/10/2014</t>
  </si>
  <si>
    <t>RES. Nº 979</t>
  </si>
  <si>
    <t>RES. Nº 814</t>
  </si>
  <si>
    <t>RES. Nº 822</t>
  </si>
  <si>
    <t>I. MUNICIPALIDAD DE OLLAGUE</t>
  </si>
  <si>
    <t>I. MUNICIPALIDAD DE SIERRA GORDA</t>
  </si>
  <si>
    <t>I. MUNICIPALIDAD DE TOCOPILLA</t>
  </si>
  <si>
    <t>RES. Nº 179</t>
  </si>
  <si>
    <t xml:space="preserve">I. MUNICIPALIDAD DE DIEGO DE ALMAGRO </t>
  </si>
  <si>
    <t>Ejecución del proyecto de Intervención Comunal, en el marco del Fdo. De Interv. De Apoyo al Desarrollo Infantil, de conformidad a lo establecido en el presente convenio.</t>
  </si>
  <si>
    <t>100 niños y/o niñas</t>
  </si>
  <si>
    <t>240 niños y/o niñas</t>
  </si>
  <si>
    <t>40 niños y/o niñas</t>
  </si>
  <si>
    <t>1000 niños y/o nilñas</t>
  </si>
  <si>
    <t>78 niños y/o nilñas</t>
  </si>
  <si>
    <t>48 niños y/o nilñas</t>
  </si>
  <si>
    <t>118 niños y/o nilñas</t>
  </si>
  <si>
    <t>62 niños y/o nilñas</t>
  </si>
  <si>
    <t>41 niños y/o nilñas</t>
  </si>
  <si>
    <t>I. MUNICIPALIDAD DE CALLE LARGA</t>
  </si>
  <si>
    <t>I. MUNICIPALIDAD DE CASABLANCA</t>
  </si>
  <si>
    <t>I. MUNICIPALIDAD DE EL QUISCO</t>
  </si>
  <si>
    <t>I. MUNICIPALIDAD DE EL TABO</t>
  </si>
  <si>
    <t>I. MUNICIPALIDAD DE HIJUELAS</t>
  </si>
  <si>
    <t>I. MUNICIPALIDAD DE JUAN FERNANDEZ</t>
  </si>
  <si>
    <t>I. MUNICIPALIDAD DE PAPUDO</t>
  </si>
  <si>
    <t>I. MUNICIPALIDAD DE PUTAENDO</t>
  </si>
  <si>
    <t>I. MUNICIPALIDAD DE QUINTERO</t>
  </si>
  <si>
    <t>RES. Nº 975</t>
  </si>
  <si>
    <t>RES. Nº 924</t>
  </si>
  <si>
    <t>RES. Nº 920</t>
  </si>
  <si>
    <t>RES. Nº 947</t>
  </si>
  <si>
    <t>RES. Nº 923</t>
  </si>
  <si>
    <t>RES. Nº 974</t>
  </si>
  <si>
    <t>RES. Nº 976</t>
  </si>
  <si>
    <t>RES. Nº 921</t>
  </si>
  <si>
    <t>RES. Nº 919</t>
  </si>
  <si>
    <t>RES. Nº 922</t>
  </si>
  <si>
    <t xml:space="preserve">I. MUNICIPALIDAD DE SANTO DOMINGO </t>
  </si>
  <si>
    <t>RES. N° 3230</t>
  </si>
  <si>
    <t>I. MUNICIPALIDA DE MAULE</t>
  </si>
  <si>
    <t>I. MUNICIPALIDAD DE SAN CARLOS</t>
  </si>
  <si>
    <t xml:space="preserve">RES. N° 2686 </t>
  </si>
  <si>
    <t>I. MUNICIPALIDAD DE QUELLÓN</t>
  </si>
  <si>
    <t>RES. N° 2687</t>
  </si>
  <si>
    <t>RES. N° 2688</t>
  </si>
  <si>
    <t>RES. N° 2689</t>
  </si>
  <si>
    <t>RES. N° 2690</t>
  </si>
  <si>
    <t>RES. N° 2691</t>
  </si>
  <si>
    <t>I. MUNICIPALIDAD DE OSORNO</t>
  </si>
  <si>
    <t>RES. N° 2692</t>
  </si>
  <si>
    <t>I. MUNICIPALIDAD DE PUQUELDÓN</t>
  </si>
  <si>
    <t>RES. N° 2296</t>
  </si>
  <si>
    <t>RES N° 1336</t>
  </si>
  <si>
    <t>MUNICIPALIDAD DE TORTEL</t>
  </si>
  <si>
    <t>RES N° 1303</t>
  </si>
  <si>
    <t>MUNICIPALIDAD OHIGGINS</t>
  </si>
  <si>
    <t>RES N° 1406</t>
  </si>
  <si>
    <t>MUNICIPALIDAD CHILE CHICO</t>
  </si>
  <si>
    <t>RES N° 1410</t>
  </si>
  <si>
    <t>MUNICIPALIDAD DE AYSEN</t>
  </si>
  <si>
    <t>RES N° 1302</t>
  </si>
  <si>
    <t>RES. N° 992</t>
  </si>
  <si>
    <t>I. MUNICIPALIDAD DE NATALES</t>
  </si>
  <si>
    <t>RES. Nº 2465</t>
  </si>
  <si>
    <t>I. MUNICIPALIDAD DE LAGO RANCO</t>
  </si>
  <si>
    <t>RES. Nº 2135</t>
  </si>
  <si>
    <t>I. MUNICIPALIDAD DE CORRAL</t>
  </si>
  <si>
    <t>RES. N° 753</t>
  </si>
  <si>
    <t>RES. N° 786</t>
  </si>
  <si>
    <t>I. MUNICIPALIDAD DE ALHUE</t>
  </si>
  <si>
    <t>RES. N° 759</t>
  </si>
  <si>
    <t>I. MUNICIPALIDAD DE RECOLETA</t>
  </si>
  <si>
    <t>RES. Nº 804</t>
  </si>
  <si>
    <t>I. MUNICIPALIDAD DE PROVIDENCIA</t>
  </si>
  <si>
    <t>RES. Nº 792</t>
  </si>
  <si>
    <t>RES. N° 749</t>
  </si>
  <si>
    <t>RES. N° 751</t>
  </si>
  <si>
    <t>RES. N° 750</t>
  </si>
  <si>
    <t>I. MUNICIPALIDAD DE CERRILLOS</t>
  </si>
  <si>
    <t>RES N° 3522</t>
  </si>
  <si>
    <t>RES. Nº 4665</t>
  </si>
  <si>
    <t>GOBERNACION DE MALLECO</t>
  </si>
  <si>
    <t>RES. Nº 4666</t>
  </si>
  <si>
    <t>I. MUNICIPALIDAD DE PITRUFQUEN</t>
  </si>
  <si>
    <t>RES. Nº 4667</t>
  </si>
  <si>
    <t>RES. Nº 4668</t>
  </si>
  <si>
    <t>I. MUNICIPALIDAD DE FREIRE</t>
  </si>
  <si>
    <t xml:space="preserve"> RES. Nº 4927</t>
  </si>
  <si>
    <t>I. MUNICIPALIDAD DE GORBEA</t>
  </si>
  <si>
    <t>I. MUNICIPALIDAD DE CURARREHUE</t>
  </si>
  <si>
    <t>RES. Nº 4926</t>
  </si>
  <si>
    <t>RES. Nº 1708</t>
  </si>
  <si>
    <t>RES. Nº 1648</t>
  </si>
  <si>
    <t>MUNICIPALIDAD DE TOCOPILLA</t>
  </si>
  <si>
    <t>MUNICIPALIDAD DE SIERRA GORDA</t>
  </si>
  <si>
    <t>RES. Nº  810</t>
  </si>
  <si>
    <t>RES. Nº  811</t>
  </si>
  <si>
    <t>RES. Nº 178</t>
  </si>
  <si>
    <t>I. MUNICIPALIDAD DE DIEGO DE ALMAGRO</t>
  </si>
  <si>
    <t>RES. Nº 978</t>
  </si>
  <si>
    <t>RES. Nº 914</t>
  </si>
  <si>
    <t>RES. Nº 915</t>
  </si>
  <si>
    <t>RES. Nº 948</t>
  </si>
  <si>
    <t>RES. Nº 916</t>
  </si>
  <si>
    <t>RES. Nº 977</t>
  </si>
  <si>
    <t>RES. Nº 918</t>
  </si>
  <si>
    <t>RES. Nº 913</t>
  </si>
  <si>
    <t>RES. Nº 917</t>
  </si>
  <si>
    <t>I. MUNICIPALIDAD DE SANTO DOMINGO</t>
  </si>
  <si>
    <t>RES.Nº 3154</t>
  </si>
  <si>
    <t>I. MUNICIPALIDA DE CURICO</t>
  </si>
  <si>
    <t>RES.Nº 3155</t>
  </si>
  <si>
    <t>RES.Nº 3173</t>
  </si>
  <si>
    <t>24-03-006</t>
  </si>
  <si>
    <t>I. MUNICIPALIDA DE SAN CARLOS</t>
  </si>
  <si>
    <t>RES. N° 3536</t>
  </si>
  <si>
    <t>RES. Nº 4669</t>
  </si>
  <si>
    <t>RES. Nº 4670</t>
  </si>
  <si>
    <t>RES. Nº 4671</t>
  </si>
  <si>
    <t>RES. Nº 4672</t>
  </si>
  <si>
    <t>RES. Nº 4673</t>
  </si>
  <si>
    <t>RES. Nº 4674</t>
  </si>
  <si>
    <t>RES. Nº 4818</t>
  </si>
  <si>
    <t>RES. Nº 4832</t>
  </si>
  <si>
    <t>RES. Nº 4833</t>
  </si>
  <si>
    <t>RES. Nº 2693</t>
  </si>
  <si>
    <t>RES. Nº 2694</t>
  </si>
  <si>
    <t>RES. Nº 2697</t>
  </si>
  <si>
    <t>I. MUNICIPALIDAD DE QUELLON</t>
  </si>
  <si>
    <t>RES. Nº 2698</t>
  </si>
  <si>
    <t>I. MUNICIPALIDAD DE OHIGGINS</t>
  </si>
  <si>
    <t>I. MUNICIPALIDAD DE TORTEL</t>
  </si>
  <si>
    <t>I. MUNICIPALIDAD DE AYSEN</t>
  </si>
  <si>
    <t>i. MUNICIPALIDAD DE  GUAITECAS</t>
  </si>
  <si>
    <t>I. MUNICIPALIDAD DE CHILE CHICO</t>
  </si>
  <si>
    <t>RES. N° 994</t>
  </si>
  <si>
    <t>RES. Nº 802</t>
  </si>
  <si>
    <t>RES. Nº 848</t>
  </si>
  <si>
    <t>RES. Nº 2262</t>
  </si>
  <si>
    <t>I. MUNICIPALIDAD DE LOS LAGOS</t>
  </si>
  <si>
    <t>RES. Nº 2432</t>
  </si>
  <si>
    <t>I. MUNICIPALIDAD DE VALDIVIA</t>
  </si>
  <si>
    <t>RES. Nº 2137</t>
  </si>
  <si>
    <t>RES. Nº 2136</t>
  </si>
  <si>
    <t>RES. N° 757</t>
  </si>
  <si>
    <t>RES. N° 755</t>
  </si>
  <si>
    <t>RES. N° 756</t>
  </si>
  <si>
    <t>RES. N° 754</t>
  </si>
  <si>
    <t>RES. N° 7760</t>
  </si>
  <si>
    <t>RES. N° 761</t>
  </si>
  <si>
    <t>RES. N° 785</t>
  </si>
  <si>
    <t>RES. N° 802</t>
  </si>
  <si>
    <t>MUNICIPALIDAD DE ILLAPEL</t>
  </si>
  <si>
    <t>RES. Nº 2072</t>
  </si>
  <si>
    <t>RES. Nº 2116</t>
  </si>
  <si>
    <t>RES. Nº 2044</t>
  </si>
  <si>
    <t>RES. Nº 2115</t>
  </si>
  <si>
    <t>RES. Nº 2043</t>
  </si>
  <si>
    <t>RES. Nº 2031</t>
  </si>
  <si>
    <t>I. MUNICIPALIDAD DE ILLAPEL</t>
  </si>
  <si>
    <t>FONDO CONCURSABLE DE INICIATIVAS PARA LA INFANCIA</t>
  </si>
  <si>
    <t>24-03-002</t>
  </si>
  <si>
    <t>RES. Nº 4390</t>
  </si>
  <si>
    <t>RES. Nº 4371</t>
  </si>
  <si>
    <t>RES. Nº 4368</t>
  </si>
  <si>
    <t>RES. Nº 4370</t>
  </si>
  <si>
    <t>RES. Nº 4369</t>
  </si>
  <si>
    <t>RES. Nº 1051</t>
  </si>
  <si>
    <t>RES. Nº 1064</t>
  </si>
  <si>
    <t>RES. Nº 1038</t>
  </si>
  <si>
    <t>RES. Nº 1037</t>
  </si>
  <si>
    <t xml:space="preserve">I. MUNICIPALIDAD DE CALERA </t>
  </si>
  <si>
    <t>I. MUNICIPALIDAD DE ISLA DE PASCUA</t>
  </si>
  <si>
    <t>I. MUNICIPALIDAD DE QUILLOTA</t>
  </si>
  <si>
    <t>I. MUNICIPALIDAD DE RINCONADA</t>
  </si>
  <si>
    <t>RES. Nº 1034</t>
  </si>
  <si>
    <t>RES. Nº 1063</t>
  </si>
  <si>
    <t>RES. Nº 1036</t>
  </si>
  <si>
    <t>RES. Nº 1035</t>
  </si>
  <si>
    <t>RES. Nº 3680</t>
  </si>
  <si>
    <t xml:space="preserve">I. MUNICIPALIDAD DE CONSTITUCION </t>
  </si>
  <si>
    <t>MUNICIPALIDAD DE GUAITECAS</t>
  </si>
  <si>
    <t>RES N° 1537</t>
  </si>
  <si>
    <t>MUNICIPALIDAD DE COCHRANE</t>
  </si>
  <si>
    <t>RES N° 1538</t>
  </si>
  <si>
    <t>MUNICIPALIDAD DE RIO IBAÑEZ</t>
  </si>
  <si>
    <t>RES N° 1565</t>
  </si>
  <si>
    <t>MUNICIPALIDAD DE LAGO VERDE</t>
  </si>
  <si>
    <t>I. MUNICIPALIDAD DE GENERAL LAGOS</t>
  </si>
  <si>
    <t>RES. Nº 944</t>
  </si>
  <si>
    <t>I. MUNICIPALIDAD DE PUTRE</t>
  </si>
  <si>
    <t>RES. Nº 3358</t>
  </si>
  <si>
    <t xml:space="preserve">I. MUNICIPALIDAD DE SAN PABLO </t>
  </si>
  <si>
    <t>RES. Nº 3359</t>
  </si>
  <si>
    <t>RES. Nº 3633</t>
  </si>
  <si>
    <t>RES. Nº 3412</t>
  </si>
  <si>
    <t>RES. Nº 3139</t>
  </si>
  <si>
    <t>RES. Nº 3632</t>
  </si>
  <si>
    <t>RES. Nº 3362</t>
  </si>
  <si>
    <t>RES. Nº 3363</t>
  </si>
  <si>
    <t>RES. Nº 3361</t>
  </si>
  <si>
    <t>RES. Nº 3360</t>
  </si>
  <si>
    <t>RES. Nº 3138</t>
  </si>
  <si>
    <t>I. MUNICIPALIDAD DE PUERTO OCTAY</t>
  </si>
  <si>
    <t>I. MUNICIPALIDAD DE PURRANQUE</t>
  </si>
  <si>
    <t>I. MUNICIPALIDAD DE PUYEHUE</t>
  </si>
  <si>
    <t>I. MUNICIPALIDAD DE PUERTO MONTT</t>
  </si>
  <si>
    <t>I. MUNICIPALIDAD DE FRESIA</t>
  </si>
  <si>
    <t>I. MUNICIPALIDAD DE CLABUCO</t>
  </si>
  <si>
    <t>I. MUNICIPALIDAD DE FRUTILLAR</t>
  </si>
  <si>
    <t>I. MUNICIPALIDAD DE ANCUD</t>
  </si>
  <si>
    <t>I. MUNICIPALIDAD DE QUEILEN</t>
  </si>
  <si>
    <t>I. MUNICIPALIDAD DE FUTALEUFU</t>
  </si>
  <si>
    <t>I. MUNICIPALIDAD DE PALENA</t>
  </si>
  <si>
    <t>I. MUNICIPALIDAD DE HUALAIHUE</t>
  </si>
  <si>
    <t xml:space="preserve">I. MUNICIPALIDAD DE ALTO HOSPICIO </t>
  </si>
  <si>
    <t>RES. Nº 1793</t>
  </si>
  <si>
    <t>05/11/2014</t>
  </si>
  <si>
    <t>RES. Nº 3831</t>
  </si>
  <si>
    <t>RES. Nº 3832</t>
  </si>
  <si>
    <t>RES. Nº 3833</t>
  </si>
  <si>
    <t xml:space="preserve">I. MUNICIPALIDAD DE </t>
  </si>
  <si>
    <t>I. MUNICIPALIDAD DE CUREPTO</t>
  </si>
  <si>
    <t>I. MUNICIPALIDAD DE RAUCO</t>
  </si>
  <si>
    <t>I. MUNICIPALIDAD DE VICHUQUEN</t>
  </si>
  <si>
    <t>RES. Nº 3673</t>
  </si>
  <si>
    <t>I. MUNICIPALIDAD DE SAN CLEMENTE</t>
  </si>
  <si>
    <t>RES. Nº 5243</t>
  </si>
  <si>
    <t>I. MUNICIPALIDAD DE LAGO VERDE</t>
  </si>
  <si>
    <t>I. MUNICIPALIDAD DE COCHRANE</t>
  </si>
  <si>
    <t>RES. Nº 870</t>
  </si>
  <si>
    <t>RES. Nº 945</t>
  </si>
  <si>
    <t>RES. Nº 3366</t>
  </si>
  <si>
    <t>I. MUNICIPALIDAD DE SAN PABLO</t>
  </si>
  <si>
    <t>RES. Nº 3414</t>
  </si>
  <si>
    <t>RES. Nº 3369</t>
  </si>
  <si>
    <t>RES. Nº 3634</t>
  </si>
  <si>
    <t>RES. Nº 3413</t>
  </si>
  <si>
    <t>RES. Nº 3635</t>
  </si>
  <si>
    <t>I. MUNICIPALIDAD DE MAULLIN</t>
  </si>
  <si>
    <t>RES. Nº 3371</t>
  </si>
  <si>
    <t>RES. Nº 3370</t>
  </si>
  <si>
    <t>RES. Nº 3364</t>
  </si>
  <si>
    <t>RES. Nº 3368</t>
  </si>
  <si>
    <t>RES. Nº 3367</t>
  </si>
  <si>
    <t>I. MUNICIPALIDAD DE RIO BUENO</t>
  </si>
  <si>
    <t>I. MUNICIPALIDAD DE FUTRONO</t>
  </si>
  <si>
    <t>EJECUCIÓN AL 31 DE DICIEMBRE DE 2014</t>
  </si>
  <si>
    <t>DEC. EX. Nº 348</t>
  </si>
  <si>
    <t>FUNDACION ANAR</t>
  </si>
  <si>
    <t>13/12/0014</t>
  </si>
  <si>
    <t>I. MUNICIPALIDAD DE PETORCA</t>
  </si>
  <si>
    <t>I. MUNICIPALIDAD DE LOS ANDES</t>
  </si>
  <si>
    <t>I. MUNICIPALIDAD DE SAN ANTONIO</t>
  </si>
  <si>
    <t>RES. Nº 5450</t>
  </si>
  <si>
    <t>RES. Nº 5469</t>
  </si>
  <si>
    <t>RES.Nº 5452</t>
  </si>
  <si>
    <t>RES.Nº 5451</t>
  </si>
  <si>
    <t>RES. Nº 3745</t>
  </si>
  <si>
    <t>RES N° 1900</t>
  </si>
  <si>
    <t>MUNICIPALIDAD DE CISNES</t>
  </si>
  <si>
    <t>RES N° 1674</t>
  </si>
  <si>
    <t>MUNICIPALIDAD DE COYHAIQUE</t>
  </si>
  <si>
    <t>I. MUNICIPALIDAD DE PAILLACO</t>
  </si>
  <si>
    <t>29/12/2014</t>
  </si>
  <si>
    <t>15/12/2014</t>
  </si>
  <si>
    <t>HOSPITAL REGIONAL DE ANTOFAGASTA</t>
  </si>
  <si>
    <t>05.12.2014</t>
  </si>
  <si>
    <t>30.06.2015</t>
  </si>
  <si>
    <t>26.12.2014</t>
  </si>
  <si>
    <t>29.12.2014</t>
  </si>
  <si>
    <t>RES. EX. Nº  1440</t>
  </si>
  <si>
    <t>RES. EX. Nº  1353</t>
  </si>
  <si>
    <t>RES. EX. Nº  1354</t>
  </si>
  <si>
    <t>RES. EX. Nº 232</t>
  </si>
  <si>
    <t>RES.EX. Nº 233</t>
  </si>
  <si>
    <t>RES. EX. Nº 267</t>
  </si>
  <si>
    <t>RES. EX. Nº 270</t>
  </si>
  <si>
    <t>RES. Nº 1219</t>
  </si>
  <si>
    <t>RES. Nº 1186</t>
  </si>
  <si>
    <t>RES. Nº 1221</t>
  </si>
  <si>
    <t>RES.Nº 1205</t>
  </si>
  <si>
    <t>RES. Nº 1220</t>
  </si>
  <si>
    <t>RES. Nº 1193</t>
  </si>
  <si>
    <t>RES. Nº 1223</t>
  </si>
  <si>
    <t>RES.Nº 1222</t>
  </si>
  <si>
    <t>I. MUNICIPALIDAD DE CON-CON</t>
  </si>
  <si>
    <t xml:space="preserve">I. MUNICIPALIDAD DE SAN ANTONIO </t>
  </si>
  <si>
    <t>RES. Nº 5296</t>
  </si>
  <si>
    <t>RES. Nº 5295</t>
  </si>
  <si>
    <t>RES. Nº 5298</t>
  </si>
  <si>
    <t>RES. Nº 5297</t>
  </si>
  <si>
    <t>I. MUNICIPALIDAD DE SAN VICENTE DE TAGUA TAGUA</t>
  </si>
  <si>
    <t>RES. Nº 4252</t>
  </si>
  <si>
    <t>I. MUNICIPALIDAD DE CURICO</t>
  </si>
  <si>
    <t>RES. Nº 4253</t>
  </si>
  <si>
    <t>I. MUNICIPALIDAD DE YERBAS BUENAS</t>
  </si>
  <si>
    <t>RES. N° 4634</t>
  </si>
  <si>
    <t>RES. N° 4682</t>
  </si>
  <si>
    <t>RES. N° 4650</t>
  </si>
  <si>
    <t>COMPLEJO ASISTENCIAL DR. VICTOR RIOS RUIZ</t>
  </si>
  <si>
    <t>HOSPITAL SAN JOSE DE CORONEL</t>
  </si>
  <si>
    <t>HOSPITAL CLINICO HERMINDA MARTIN CHILLAN</t>
  </si>
  <si>
    <t>RES. Nº 5752</t>
  </si>
  <si>
    <t>RES. Nº 5753</t>
  </si>
  <si>
    <t>RES. Nº 5754</t>
  </si>
  <si>
    <t>RES. Nº 5755</t>
  </si>
  <si>
    <t>I. MUNICIPALIDAD DE NUEVA IMPERIAL</t>
  </si>
  <si>
    <t>RES. Nº 5935</t>
  </si>
  <si>
    <t>HOSPITAL DE VICTORIA</t>
  </si>
  <si>
    <t>HOSPITAL BASE DE OSORNO</t>
  </si>
  <si>
    <t>RES. Nº 3946</t>
  </si>
  <si>
    <t>RES. Nº 3944</t>
  </si>
  <si>
    <t>RES. Nº 3945</t>
  </si>
  <si>
    <t>RES. Nº 4091</t>
  </si>
  <si>
    <t>RES. Nº 3841</t>
  </si>
  <si>
    <t>RES N° 1899</t>
  </si>
  <si>
    <t>I.MUNICIPALIDAD DE GUAITECAS</t>
  </si>
  <si>
    <t>HABILITACION ESPACIOS PUBLICOS INFANTILES</t>
  </si>
  <si>
    <t>RES N° 1794</t>
  </si>
  <si>
    <t>I.MUNICIPALIDAD DE RÍO IBÁÑEZ</t>
  </si>
  <si>
    <t>RES N° 1787</t>
  </si>
  <si>
    <t>I.MUNICIPALIDAD DE LAGO VERDE</t>
  </si>
  <si>
    <t>RES. Nº 1123</t>
  </si>
  <si>
    <t>RES. Nº 1122</t>
  </si>
  <si>
    <t>RES. Nº 1252</t>
  </si>
  <si>
    <t>HOSPITAL CLINICO LAUTARO NAVARRO</t>
  </si>
  <si>
    <t>HOSPITAL LA UNION</t>
  </si>
  <si>
    <t xml:space="preserve">RES. Nº995 </t>
  </si>
  <si>
    <t>MUNICIPALIDAD DE ALHUE</t>
  </si>
  <si>
    <t>MUNICIPALIDAD DE EL MONTE</t>
  </si>
  <si>
    <t>MUNICIPALIDAD DE QUILICURA</t>
  </si>
  <si>
    <t>MUNICIPALIDAD DE RECOLETA</t>
  </si>
  <si>
    <t>MUNICIPALIDAD DE SAN JOAQUIN</t>
  </si>
  <si>
    <t>MUNICIPALIDAD DE LO ESPEJO</t>
  </si>
  <si>
    <t>MUNICIPALIDAD DE TIL TIL</t>
  </si>
  <si>
    <t>HOSPITAL FELIX BULNES</t>
  </si>
  <si>
    <t>HOSPITAL SOTERO DEL RIO</t>
  </si>
  <si>
    <t>HOSPITAL EL PINO</t>
  </si>
  <si>
    <t>HOSPITAL SAN JOSE</t>
  </si>
  <si>
    <t>DEC. EXENTO Nº 312</t>
  </si>
  <si>
    <t>GENDARMERIA DE CHILE</t>
  </si>
  <si>
    <t>DEC. EXENTO Nº 345</t>
  </si>
  <si>
    <t>PONTIFICIA UNIVERSIDAD CATOLICA DE CHILE</t>
  </si>
  <si>
    <t>RES. Nº 1146</t>
  </si>
  <si>
    <t>RES. Nº 1137</t>
  </si>
  <si>
    <t>RES. Nº 1143</t>
  </si>
  <si>
    <t>RES. Nº 5455</t>
  </si>
  <si>
    <t>RES. Nº 5454</t>
  </si>
  <si>
    <t>RES. Nº 5457</t>
  </si>
  <si>
    <t>RES. Nº 5458</t>
  </si>
  <si>
    <t>RES. Nº 5470</t>
  </si>
  <si>
    <t>RES. Nº 5459</t>
  </si>
  <si>
    <t>RES. Nº 5456</t>
  </si>
  <si>
    <t>RES. Nº 5453</t>
  </si>
  <si>
    <t>I. MUNICIPALIDAD DE COYHAIQUE</t>
  </si>
  <si>
    <t>RES. N° 1305</t>
  </si>
  <si>
    <t>RES. N° 1431</t>
  </si>
  <si>
    <t>RES. N° 1411</t>
  </si>
  <si>
    <t>RES. N° 1304</t>
  </si>
  <si>
    <t>RES. N° 1412</t>
  </si>
  <si>
    <t>RES. N° 1564</t>
  </si>
  <si>
    <t>RES. N°1536</t>
  </si>
  <si>
    <t>RES. N° 1673</t>
  </si>
  <si>
    <t>RES. N° 1778</t>
  </si>
  <si>
    <t xml:space="preserve">I. MUNICIPALIDAD DE PAILLACO </t>
  </si>
</sst>
</file>

<file path=xl/styles.xml><?xml version="1.0" encoding="utf-8"?>
<styleSheet xmlns="http://schemas.openxmlformats.org/spreadsheetml/2006/main">
  <numFmts count="1">
    <numFmt numFmtId="164" formatCode="dd/mm/yy;@"/>
  </numFmts>
  <fonts count="10">
    <font>
      <sz val="10"/>
      <name val="Arial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271">
    <xf numFmtId="0" fontId="0" fillId="0" borderId="0" xfId="0"/>
    <xf numFmtId="0" fontId="2" fillId="0" borderId="0" xfId="0" applyFont="1" applyAlignment="1">
      <alignment horizontal="justify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3" fontId="3" fillId="0" borderId="0" xfId="0" applyNumberFormat="1" applyFont="1" applyAlignment="1">
      <alignment horizontal="right" vertical="center" wrapText="1"/>
    </xf>
    <xf numFmtId="10" fontId="3" fillId="0" borderId="0" xfId="0" applyNumberFormat="1" applyFont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left" vertical="center"/>
    </xf>
    <xf numFmtId="10" fontId="7" fillId="0" borderId="2" xfId="0" applyNumberFormat="1" applyFont="1" applyFill="1" applyBorder="1" applyAlignment="1">
      <alignment horizontal="right" vertical="center" wrapText="1"/>
    </xf>
    <xf numFmtId="0" fontId="7" fillId="0" borderId="0" xfId="0" applyFont="1" applyFill="1" applyAlignment="1">
      <alignment horizontal="justify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justify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justify" vertical="center" wrapText="1"/>
    </xf>
    <xf numFmtId="0" fontId="5" fillId="0" borderId="2" xfId="0" applyFont="1" applyFill="1" applyBorder="1" applyAlignment="1" applyProtection="1">
      <alignment horizontal="justify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</xf>
    <xf numFmtId="3" fontId="3" fillId="0" borderId="2" xfId="0" applyNumberFormat="1" applyFont="1" applyFill="1" applyBorder="1" applyAlignment="1" applyProtection="1">
      <alignment vertical="center" wrapText="1"/>
    </xf>
    <xf numFmtId="3" fontId="5" fillId="0" borderId="2" xfId="0" applyNumberFormat="1" applyFont="1" applyFill="1" applyBorder="1" applyAlignment="1" applyProtection="1">
      <alignment horizontal="right" vertical="center" wrapText="1"/>
    </xf>
    <xf numFmtId="0" fontId="3" fillId="0" borderId="2" xfId="0" applyFont="1" applyFill="1" applyBorder="1" applyAlignment="1" applyProtection="1">
      <alignment horizontal="justify" vertical="center" wrapText="1"/>
    </xf>
    <xf numFmtId="3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10" fontId="5" fillId="0" borderId="2" xfId="0" applyNumberFormat="1" applyFont="1" applyFill="1" applyBorder="1" applyAlignment="1" applyProtection="1">
      <alignment vertical="center" wrapText="1"/>
    </xf>
    <xf numFmtId="14" fontId="3" fillId="0" borderId="3" xfId="0" applyNumberFormat="1" applyFont="1" applyBorder="1" applyProtection="1">
      <protection locked="0"/>
    </xf>
    <xf numFmtId="0" fontId="8" fillId="2" borderId="10" xfId="0" applyFont="1" applyFill="1" applyBorder="1" applyAlignment="1" applyProtection="1">
      <alignment horizontal="justify" vertical="justify" wrapText="1"/>
      <protection locked="0"/>
    </xf>
    <xf numFmtId="3" fontId="3" fillId="0" borderId="2" xfId="0" applyNumberFormat="1" applyFont="1" applyFill="1" applyBorder="1" applyAlignment="1" applyProtection="1">
      <alignment vertical="center" wrapText="1"/>
      <protection locked="0"/>
    </xf>
    <xf numFmtId="3" fontId="8" fillId="2" borderId="11" xfId="0" applyNumberFormat="1" applyFont="1" applyFill="1" applyBorder="1" applyAlignment="1" applyProtection="1">
      <alignment wrapText="1"/>
      <protection locked="0"/>
    </xf>
    <xf numFmtId="14" fontId="3" fillId="0" borderId="2" xfId="0" applyNumberFormat="1" applyFont="1" applyBorder="1" applyProtection="1">
      <protection locked="0"/>
    </xf>
    <xf numFmtId="0" fontId="8" fillId="2" borderId="9" xfId="0" applyFont="1" applyFill="1" applyBorder="1" applyAlignment="1" applyProtection="1">
      <alignment horizontal="justify" vertical="justify" wrapText="1"/>
      <protection locked="0"/>
    </xf>
    <xf numFmtId="3" fontId="8" fillId="2" borderId="12" xfId="0" applyNumberFormat="1" applyFont="1" applyFill="1" applyBorder="1" applyAlignment="1" applyProtection="1">
      <alignment wrapText="1"/>
      <protection locked="0"/>
    </xf>
    <xf numFmtId="3" fontId="8" fillId="2" borderId="13" xfId="0" applyNumberFormat="1" applyFont="1" applyFill="1" applyBorder="1" applyAlignment="1" applyProtection="1">
      <alignment wrapText="1"/>
      <protection locked="0"/>
    </xf>
    <xf numFmtId="3" fontId="3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8" fillId="2" borderId="14" xfId="0" applyFont="1" applyFill="1" applyBorder="1" applyAlignment="1" applyProtection="1">
      <alignment horizontal="justify" vertical="justify" wrapText="1"/>
      <protection locked="0"/>
    </xf>
    <xf numFmtId="0" fontId="8" fillId="2" borderId="11" xfId="0" applyFont="1" applyFill="1" applyBorder="1" applyAlignment="1" applyProtection="1">
      <alignment horizontal="justify" vertical="justify" wrapText="1"/>
      <protection locked="0"/>
    </xf>
    <xf numFmtId="0" fontId="8" fillId="2" borderId="2" xfId="0" applyFont="1" applyFill="1" applyBorder="1" applyAlignment="1" applyProtection="1">
      <alignment horizontal="justify" vertical="justify" wrapText="1"/>
      <protection locked="0"/>
    </xf>
    <xf numFmtId="3" fontId="5" fillId="0" borderId="3" xfId="0" applyNumberFormat="1" applyFont="1" applyFill="1" applyBorder="1" applyAlignment="1" applyProtection="1">
      <alignment horizontal="right" vertical="center" wrapText="1"/>
    </xf>
    <xf numFmtId="10" fontId="3" fillId="0" borderId="2" xfId="0" applyNumberFormat="1" applyFont="1" applyFill="1" applyBorder="1" applyAlignment="1" applyProtection="1">
      <alignment horizontal="right" vertical="center" wrapText="1"/>
    </xf>
    <xf numFmtId="10" fontId="3" fillId="0" borderId="2" xfId="0" applyNumberFormat="1" applyFont="1" applyFill="1" applyBorder="1" applyAlignment="1" applyProtection="1">
      <alignment vertical="center" wrapText="1"/>
    </xf>
    <xf numFmtId="0" fontId="3" fillId="0" borderId="2" xfId="0" applyFont="1" applyBorder="1" applyAlignment="1">
      <alignment horizontal="left" vertical="center"/>
    </xf>
    <xf numFmtId="3" fontId="5" fillId="4" borderId="2" xfId="0" applyNumberFormat="1" applyFont="1" applyFill="1" applyBorder="1" applyAlignment="1">
      <alignment horizontal="center" vertical="center" wrapText="1"/>
    </xf>
    <xf numFmtId="3" fontId="2" fillId="4" borderId="2" xfId="0" applyNumberFormat="1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vertical="center" wrapText="1"/>
    </xf>
    <xf numFmtId="0" fontId="5" fillId="5" borderId="2" xfId="0" applyFont="1" applyFill="1" applyBorder="1" applyAlignment="1">
      <alignment horizontal="center" vertical="center" wrapText="1"/>
    </xf>
    <xf numFmtId="3" fontId="5" fillId="5" borderId="2" xfId="0" applyNumberFormat="1" applyFont="1" applyFill="1" applyBorder="1" applyAlignment="1">
      <alignment horizontal="center" vertical="center" wrapText="1"/>
    </xf>
    <xf numFmtId="3" fontId="2" fillId="5" borderId="2" xfId="0" applyNumberFormat="1" applyFont="1" applyFill="1" applyBorder="1" applyAlignment="1">
      <alignment horizontal="center" vertical="center" wrapText="1"/>
    </xf>
    <xf numFmtId="10" fontId="2" fillId="3" borderId="2" xfId="0" applyNumberFormat="1" applyFont="1" applyFill="1" applyBorder="1" applyAlignment="1">
      <alignment horizontal="center" vertical="center" wrapText="1"/>
    </xf>
    <xf numFmtId="3" fontId="5" fillId="3" borderId="2" xfId="0" applyNumberFormat="1" applyFont="1" applyFill="1" applyBorder="1" applyAlignment="1" applyProtection="1">
      <alignment horizontal="right" vertical="center" wrapText="1"/>
    </xf>
    <xf numFmtId="10" fontId="5" fillId="3" borderId="2" xfId="0" applyNumberFormat="1" applyFont="1" applyFill="1" applyBorder="1" applyAlignment="1" applyProtection="1">
      <alignment horizontal="right" vertical="center" wrapText="1"/>
    </xf>
    <xf numFmtId="3" fontId="2" fillId="3" borderId="2" xfId="0" applyNumberFormat="1" applyFont="1" applyFill="1" applyBorder="1" applyAlignment="1" applyProtection="1">
      <alignment horizontal="right" vertical="center" wrapText="1"/>
    </xf>
    <xf numFmtId="0" fontId="2" fillId="3" borderId="1" xfId="0" applyFont="1" applyFill="1" applyBorder="1" applyAlignment="1" applyProtection="1">
      <alignment horizontal="justify" vertical="center"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horizontal="left" vertical="center" wrapText="1"/>
      <protection locked="0"/>
    </xf>
    <xf numFmtId="0" fontId="2" fillId="3" borderId="1" xfId="0" applyFont="1" applyFill="1" applyBorder="1" applyAlignment="1" applyProtection="1">
      <alignment horizontal="left" vertical="center" wrapText="1"/>
      <protection locked="0"/>
    </xf>
    <xf numFmtId="3" fontId="5" fillId="5" borderId="2" xfId="0" applyNumberFormat="1" applyFont="1" applyFill="1" applyBorder="1" applyAlignment="1" applyProtection="1">
      <alignment horizontal="right" vertical="center" wrapText="1"/>
    </xf>
    <xf numFmtId="10" fontId="5" fillId="5" borderId="2" xfId="0" applyNumberFormat="1" applyFont="1" applyFill="1" applyBorder="1" applyAlignment="1" applyProtection="1">
      <alignment horizontal="right" vertical="center" wrapText="1"/>
    </xf>
    <xf numFmtId="3" fontId="2" fillId="5" borderId="2" xfId="0" applyNumberFormat="1" applyFont="1" applyFill="1" applyBorder="1" applyAlignment="1" applyProtection="1">
      <alignment horizontal="right" vertical="center" wrapText="1"/>
    </xf>
    <xf numFmtId="0" fontId="2" fillId="5" borderId="1" xfId="0" applyFont="1" applyFill="1" applyBorder="1" applyAlignment="1" applyProtection="1">
      <alignment horizontal="justify" vertical="center" wrapText="1"/>
      <protection locked="0"/>
    </xf>
    <xf numFmtId="0" fontId="2" fillId="5" borderId="1" xfId="0" applyFont="1" applyFill="1" applyBorder="1" applyAlignment="1" applyProtection="1">
      <alignment horizontal="center" vertical="center" wrapText="1"/>
      <protection locked="0"/>
    </xf>
    <xf numFmtId="0" fontId="2" fillId="5" borderId="1" xfId="0" applyFont="1" applyFill="1" applyBorder="1" applyAlignment="1" applyProtection="1">
      <alignment horizontal="left" vertical="center" wrapText="1"/>
      <protection locked="0"/>
    </xf>
    <xf numFmtId="0" fontId="2" fillId="5" borderId="4" xfId="0" applyFont="1" applyFill="1" applyBorder="1" applyAlignment="1">
      <alignment horizontal="justify" vertical="center" wrapText="1"/>
    </xf>
    <xf numFmtId="3" fontId="5" fillId="5" borderId="2" xfId="0" applyNumberFormat="1" applyFont="1" applyFill="1" applyBorder="1" applyAlignment="1">
      <alignment horizontal="right" vertical="center" wrapText="1"/>
    </xf>
    <xf numFmtId="10" fontId="5" fillId="5" borderId="2" xfId="0" applyNumberFormat="1" applyFont="1" applyFill="1" applyBorder="1" applyAlignment="1">
      <alignment horizontal="right" vertical="center" wrapText="1"/>
    </xf>
    <xf numFmtId="10" fontId="5" fillId="5" borderId="2" xfId="0" applyNumberFormat="1" applyFont="1" applyFill="1" applyBorder="1" applyAlignment="1">
      <alignment horizontal="center" vertical="center" wrapText="1"/>
    </xf>
    <xf numFmtId="3" fontId="5" fillId="4" borderId="2" xfId="0" applyNumberFormat="1" applyFont="1" applyFill="1" applyBorder="1" applyAlignment="1">
      <alignment horizontal="right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3" fontId="5" fillId="5" borderId="2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 applyProtection="1">
      <alignment horizontal="justify" vertical="center" wrapText="1"/>
      <protection locked="0"/>
    </xf>
    <xf numFmtId="0" fontId="2" fillId="3" borderId="1" xfId="0" applyFont="1" applyFill="1" applyBorder="1" applyAlignment="1" applyProtection="1">
      <alignment horizontal="left" vertical="center" wrapText="1"/>
      <protection locked="0"/>
    </xf>
    <xf numFmtId="3" fontId="5" fillId="4" borderId="2" xfId="0" applyNumberFormat="1" applyFont="1" applyFill="1" applyBorder="1" applyAlignment="1">
      <alignment horizontal="center" vertical="center" wrapText="1"/>
    </xf>
    <xf numFmtId="3" fontId="8" fillId="2" borderId="11" xfId="0" applyNumberFormat="1" applyFont="1" applyFill="1" applyBorder="1" applyAlignment="1" applyProtection="1">
      <alignment vertical="center" wrapText="1"/>
      <protection locked="0"/>
    </xf>
    <xf numFmtId="0" fontId="8" fillId="2" borderId="10" xfId="0" applyFont="1" applyFill="1" applyBorder="1" applyAlignment="1" applyProtection="1">
      <alignment horizontal="justify" vertical="center" wrapText="1"/>
      <protection locked="0"/>
    </xf>
    <xf numFmtId="0" fontId="8" fillId="2" borderId="10" xfId="0" applyFont="1" applyFill="1" applyBorder="1" applyAlignment="1" applyProtection="1">
      <alignment horizontal="center" vertical="center" wrapText="1"/>
      <protection locked="0"/>
    </xf>
    <xf numFmtId="0" fontId="8" fillId="2" borderId="10" xfId="0" applyFont="1" applyFill="1" applyBorder="1" applyAlignment="1" applyProtection="1">
      <alignment horizontal="left" vertical="center" wrapText="1"/>
      <protection locked="0"/>
    </xf>
    <xf numFmtId="14" fontId="3" fillId="0" borderId="3" xfId="0" applyNumberFormat="1" applyFont="1" applyBorder="1" applyAlignment="1" applyProtection="1">
      <alignment horizontal="center" vertical="center"/>
      <protection locked="0"/>
    </xf>
    <xf numFmtId="14" fontId="3" fillId="0" borderId="2" xfId="0" applyNumberFormat="1" applyFont="1" applyBorder="1" applyAlignment="1" applyProtection="1">
      <alignment horizontal="center" vertical="center"/>
      <protection locked="0"/>
    </xf>
    <xf numFmtId="0" fontId="8" fillId="2" borderId="9" xfId="0" applyFont="1" applyFill="1" applyBorder="1" applyAlignment="1" applyProtection="1">
      <alignment horizontal="justify" vertical="center" wrapText="1"/>
      <protection locked="0"/>
    </xf>
    <xf numFmtId="3" fontId="8" fillId="2" borderId="12" xfId="0" applyNumberFormat="1" applyFont="1" applyFill="1" applyBorder="1" applyAlignment="1" applyProtection="1">
      <alignment vertical="center" wrapText="1"/>
      <protection locked="0"/>
    </xf>
    <xf numFmtId="0" fontId="9" fillId="0" borderId="0" xfId="0" applyFont="1"/>
    <xf numFmtId="3" fontId="8" fillId="2" borderId="0" xfId="0" applyNumberFormat="1" applyFont="1" applyFill="1" applyBorder="1" applyAlignment="1" applyProtection="1">
      <alignment vertical="center" wrapText="1"/>
      <protection locked="0"/>
    </xf>
    <xf numFmtId="0" fontId="8" fillId="2" borderId="0" xfId="0" applyFont="1" applyFill="1" applyBorder="1" applyAlignment="1" applyProtection="1">
      <alignment horizontal="justify" vertical="justify" wrapText="1"/>
      <protection locked="0"/>
    </xf>
    <xf numFmtId="3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8" fillId="2" borderId="19" xfId="0" applyFont="1" applyFill="1" applyBorder="1" applyAlignment="1" applyProtection="1">
      <alignment horizontal="justify" vertical="justify" wrapText="1"/>
      <protection locked="0"/>
    </xf>
    <xf numFmtId="0" fontId="8" fillId="2" borderId="20" xfId="0" applyFont="1" applyFill="1" applyBorder="1" applyAlignment="1" applyProtection="1">
      <alignment horizontal="justify" vertical="justify" wrapText="1"/>
      <protection locked="0"/>
    </xf>
    <xf numFmtId="0" fontId="8" fillId="2" borderId="6" xfId="0" applyFont="1" applyFill="1" applyBorder="1" applyAlignment="1" applyProtection="1">
      <alignment horizontal="justify" vertical="justify" wrapText="1"/>
      <protection locked="0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  <protection locked="0"/>
    </xf>
    <xf numFmtId="3" fontId="5" fillId="0" borderId="3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left" vertical="center" wrapText="1"/>
      <protection locked="0"/>
    </xf>
    <xf numFmtId="14" fontId="3" fillId="0" borderId="2" xfId="0" applyNumberFormat="1" applyFont="1" applyFill="1" applyBorder="1" applyAlignment="1" applyProtection="1">
      <alignment horizontal="center" vertical="center"/>
      <protection locked="0"/>
    </xf>
    <xf numFmtId="3" fontId="8" fillId="2" borderId="21" xfId="0" applyNumberFormat="1" applyFont="1" applyFill="1" applyBorder="1" applyAlignment="1" applyProtection="1">
      <alignment vertical="center" wrapText="1"/>
      <protection locked="0"/>
    </xf>
    <xf numFmtId="0" fontId="8" fillId="2" borderId="14" xfId="0" applyFont="1" applyFill="1" applyBorder="1" applyAlignment="1" applyProtection="1">
      <alignment horizontal="center" vertical="center" wrapText="1"/>
      <protection locked="0"/>
    </xf>
    <xf numFmtId="3" fontId="8" fillId="2" borderId="2" xfId="0" applyNumberFormat="1" applyFont="1" applyFill="1" applyBorder="1" applyAlignment="1" applyProtection="1">
      <alignment vertical="center" wrapText="1"/>
      <protection locked="0"/>
    </xf>
    <xf numFmtId="0" fontId="8" fillId="2" borderId="5" xfId="0" applyFont="1" applyFill="1" applyBorder="1" applyAlignment="1" applyProtection="1">
      <alignment horizontal="center" vertical="center" wrapText="1"/>
      <protection locked="0"/>
    </xf>
    <xf numFmtId="0" fontId="8" fillId="2" borderId="2" xfId="0" applyFont="1" applyFill="1" applyBorder="1" applyAlignment="1" applyProtection="1">
      <alignment horizontal="justify" vertical="center" wrapText="1"/>
      <protection locked="0"/>
    </xf>
    <xf numFmtId="3" fontId="3" fillId="0" borderId="2" xfId="0" applyNumberFormat="1" applyFont="1" applyFill="1" applyBorder="1" applyAlignment="1" applyProtection="1">
      <alignment horizontal="right" vertical="center" wrapText="1"/>
      <protection locked="0"/>
    </xf>
    <xf numFmtId="3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3" fillId="0" borderId="0" xfId="0" applyNumberFormat="1" applyFont="1" applyAlignment="1">
      <alignment horizontal="justify" vertical="center" wrapText="1"/>
    </xf>
    <xf numFmtId="14" fontId="3" fillId="6" borderId="2" xfId="0" applyNumberFormat="1" applyFont="1" applyFill="1" applyBorder="1" applyAlignment="1" applyProtection="1">
      <alignment horizontal="left" vertical="center" wrapText="1"/>
      <protection locked="0"/>
    </xf>
    <xf numFmtId="3" fontId="8" fillId="0" borderId="2" xfId="0" applyNumberFormat="1" applyFont="1" applyFill="1" applyBorder="1" applyAlignment="1" applyProtection="1">
      <alignment vertical="center" wrapText="1"/>
      <protection locked="0"/>
    </xf>
    <xf numFmtId="0" fontId="3" fillId="0" borderId="2" xfId="0" applyFont="1" applyBorder="1" applyAlignment="1">
      <alignment horizontal="justify" vertical="center" wrapText="1"/>
    </xf>
    <xf numFmtId="3" fontId="8" fillId="2" borderId="20" xfId="0" applyNumberFormat="1" applyFont="1" applyFill="1" applyBorder="1" applyAlignment="1" applyProtection="1">
      <alignment vertical="center" wrapText="1"/>
      <protection locked="0"/>
    </xf>
    <xf numFmtId="3" fontId="8" fillId="2" borderId="22" xfId="0" applyNumberFormat="1" applyFont="1" applyFill="1" applyBorder="1" applyAlignment="1" applyProtection="1">
      <alignment vertical="center" wrapText="1"/>
      <protection locked="0"/>
    </xf>
    <xf numFmtId="3" fontId="8" fillId="2" borderId="4" xfId="0" applyNumberFormat="1" applyFont="1" applyFill="1" applyBorder="1" applyAlignment="1" applyProtection="1">
      <alignment vertical="center" wrapText="1"/>
      <protection locked="0"/>
    </xf>
    <xf numFmtId="0" fontId="8" fillId="2" borderId="23" xfId="0" applyFont="1" applyFill="1" applyBorder="1" applyAlignment="1" applyProtection="1">
      <alignment horizontal="justify" vertical="justify" wrapText="1"/>
      <protection locked="0"/>
    </xf>
    <xf numFmtId="3" fontId="3" fillId="0" borderId="3" xfId="0" applyNumberFormat="1" applyFont="1" applyFill="1" applyBorder="1" applyAlignment="1" applyProtection="1">
      <alignment horizontal="center" vertical="center" wrapText="1"/>
    </xf>
    <xf numFmtId="3" fontId="3" fillId="0" borderId="3" xfId="0" applyNumberFormat="1" applyFont="1" applyFill="1" applyBorder="1" applyAlignment="1" applyProtection="1">
      <alignment horizontal="right" vertical="center" wrapText="1"/>
    </xf>
    <xf numFmtId="0" fontId="3" fillId="6" borderId="2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justify" vertical="center" wrapText="1"/>
    </xf>
    <xf numFmtId="3" fontId="3" fillId="6" borderId="3" xfId="0" applyNumberFormat="1" applyFont="1" applyFill="1" applyBorder="1" applyAlignment="1" applyProtection="1">
      <alignment horizontal="center" vertical="center" wrapText="1"/>
    </xf>
    <xf numFmtId="3" fontId="3" fillId="6" borderId="2" xfId="0" applyNumberFormat="1" applyFont="1" applyFill="1" applyBorder="1" applyAlignment="1" applyProtection="1">
      <alignment horizontal="right" vertical="center" wrapText="1"/>
    </xf>
    <xf numFmtId="3" fontId="3" fillId="6" borderId="3" xfId="0" applyNumberFormat="1" applyFont="1" applyFill="1" applyBorder="1" applyAlignment="1" applyProtection="1">
      <alignment horizontal="right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 applyProtection="1">
      <alignment horizontal="center" vertical="center" wrapText="1"/>
      <protection locked="0"/>
    </xf>
    <xf numFmtId="14" fontId="3" fillId="0" borderId="16" xfId="0" applyNumberFormat="1" applyFont="1" applyBorder="1" applyAlignment="1" applyProtection="1">
      <alignment horizontal="center" vertical="center"/>
      <protection locked="0"/>
    </xf>
    <xf numFmtId="0" fontId="8" fillId="2" borderId="19" xfId="0" applyFont="1" applyFill="1" applyBorder="1" applyAlignment="1" applyProtection="1">
      <alignment horizontal="justify" vertical="center" wrapText="1"/>
      <protection locked="0"/>
    </xf>
    <xf numFmtId="14" fontId="3" fillId="0" borderId="5" xfId="0" applyNumberFormat="1" applyFont="1" applyBorder="1" applyProtection="1">
      <protection locked="0"/>
    </xf>
    <xf numFmtId="0" fontId="2" fillId="0" borderId="2" xfId="0" applyFont="1" applyFill="1" applyBorder="1" applyAlignment="1">
      <alignment horizontal="center" vertical="center" wrapText="1"/>
    </xf>
    <xf numFmtId="3" fontId="3" fillId="0" borderId="16" xfId="0" applyNumberFormat="1" applyFont="1" applyFill="1" applyBorder="1" applyAlignment="1" applyProtection="1">
      <alignment horizontal="right" vertical="center" wrapText="1"/>
      <protection locked="0"/>
    </xf>
    <xf numFmtId="3" fontId="5" fillId="0" borderId="16" xfId="0" applyNumberFormat="1" applyFont="1" applyFill="1" applyBorder="1" applyAlignment="1" applyProtection="1">
      <alignment horizontal="right" vertical="center" wrapText="1"/>
    </xf>
    <xf numFmtId="3" fontId="3" fillId="0" borderId="0" xfId="0" applyNumberFormat="1" applyFont="1" applyBorder="1" applyAlignment="1">
      <alignment horizontal="justify" vertical="center" wrapText="1"/>
    </xf>
    <xf numFmtId="3" fontId="3" fillId="0" borderId="2" xfId="1" applyNumberFormat="1" applyFont="1" applyFill="1" applyBorder="1" applyAlignment="1" applyProtection="1">
      <alignment vertical="center"/>
    </xf>
    <xf numFmtId="0" fontId="8" fillId="2" borderId="1" xfId="0" applyFont="1" applyFill="1" applyBorder="1" applyAlignment="1" applyProtection="1">
      <alignment horizontal="justify" vertical="justify" wrapText="1"/>
      <protection locked="0"/>
    </xf>
    <xf numFmtId="3" fontId="3" fillId="0" borderId="2" xfId="0" applyNumberFormat="1" applyFont="1" applyFill="1" applyBorder="1" applyAlignment="1" applyProtection="1">
      <alignment horizontal="right" vertical="center" wrapText="1"/>
    </xf>
    <xf numFmtId="0" fontId="8" fillId="2" borderId="24" xfId="0" applyFont="1" applyFill="1" applyBorder="1" applyAlignment="1" applyProtection="1">
      <alignment horizontal="center" vertical="center" wrapText="1"/>
      <protection locked="0"/>
    </xf>
    <xf numFmtId="14" fontId="3" fillId="0" borderId="2" xfId="0" applyNumberFormat="1" applyFont="1" applyBorder="1" applyAlignment="1">
      <alignment horizontal="justify" vertical="center" wrapText="1"/>
    </xf>
    <xf numFmtId="14" fontId="3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3" fillId="6" borderId="2" xfId="0" applyNumberFormat="1" applyFont="1" applyFill="1" applyBorder="1" applyAlignment="1" applyProtection="1">
      <alignment horizontal="center" vertical="center" wrapText="1"/>
    </xf>
    <xf numFmtId="0" fontId="3" fillId="6" borderId="2" xfId="0" applyFont="1" applyFill="1" applyBorder="1" applyAlignment="1" applyProtection="1">
      <alignment horizontal="justify" vertical="center" wrapText="1"/>
    </xf>
    <xf numFmtId="0" fontId="8" fillId="2" borderId="22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>
      <alignment horizontal="center" vertical="center" wrapText="1"/>
    </xf>
    <xf numFmtId="0" fontId="2" fillId="3" borderId="2" xfId="0" applyFont="1" applyFill="1" applyBorder="1" applyAlignment="1" applyProtection="1">
      <alignment horizontal="left" vertical="center" wrapText="1"/>
      <protection locked="0"/>
    </xf>
    <xf numFmtId="14" fontId="8" fillId="2" borderId="10" xfId="0" applyNumberFormat="1" applyFont="1" applyFill="1" applyBorder="1" applyAlignment="1" applyProtection="1">
      <alignment horizontal="center" vertical="center" wrapText="1"/>
      <protection locked="0"/>
    </xf>
    <xf numFmtId="3" fontId="8" fillId="2" borderId="26" xfId="0" applyNumberFormat="1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 applyProtection="1">
      <alignment horizontal="justify" vertical="center" wrapText="1"/>
    </xf>
    <xf numFmtId="3" fontId="5" fillId="0" borderId="16" xfId="0" applyNumberFormat="1" applyFon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14" fontId="3" fillId="0" borderId="5" xfId="0" applyNumberFormat="1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horizontal="left" vertical="center" wrapText="1"/>
      <protection locked="0"/>
    </xf>
    <xf numFmtId="3" fontId="8" fillId="2" borderId="5" xfId="0" applyNumberFormat="1" applyFont="1" applyFill="1" applyBorder="1" applyAlignment="1" applyProtection="1">
      <alignment vertical="center" wrapText="1"/>
      <protection locked="0"/>
    </xf>
    <xf numFmtId="0" fontId="8" fillId="0" borderId="10" xfId="0" applyFont="1" applyFill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Fill="1" applyBorder="1" applyAlignment="1" applyProtection="1">
      <alignment horizontal="center" vertical="center" wrapText="1"/>
      <protection locked="0"/>
    </xf>
    <xf numFmtId="0" fontId="2" fillId="3" borderId="2" xfId="0" applyFont="1" applyFill="1" applyBorder="1" applyAlignment="1" applyProtection="1">
      <alignment horizontal="center" vertical="center" wrapText="1"/>
      <protection locked="0"/>
    </xf>
    <xf numFmtId="14" fontId="3" fillId="0" borderId="0" xfId="0" applyNumberFormat="1" applyFont="1" applyBorder="1" applyAlignment="1" applyProtection="1">
      <alignment horizontal="center" vertical="center"/>
      <protection locked="0"/>
    </xf>
    <xf numFmtId="14" fontId="3" fillId="0" borderId="1" xfId="0" applyNumberFormat="1" applyFont="1" applyBorder="1" applyAlignment="1" applyProtection="1">
      <alignment horizontal="center" vertical="center"/>
      <protection locked="0"/>
    </xf>
    <xf numFmtId="0" fontId="8" fillId="2" borderId="5" xfId="0" applyFont="1" applyFill="1" applyBorder="1" applyAlignment="1" applyProtection="1">
      <alignment horizontal="justify" vertical="justify" wrapText="1"/>
      <protection locked="0"/>
    </xf>
    <xf numFmtId="14" fontId="3" fillId="0" borderId="27" xfId="0" applyNumberFormat="1" applyFont="1" applyBorder="1" applyAlignment="1" applyProtection="1">
      <alignment horizontal="center" vertical="center"/>
      <protection locked="0"/>
    </xf>
    <xf numFmtId="0" fontId="8" fillId="2" borderId="14" xfId="0" applyFont="1" applyFill="1" applyBorder="1" applyAlignment="1" applyProtection="1">
      <alignment horizontal="justify" vertical="center" wrapText="1"/>
      <protection locked="0"/>
    </xf>
    <xf numFmtId="0" fontId="3" fillId="6" borderId="2" xfId="0" applyFont="1" applyFill="1" applyBorder="1" applyAlignment="1" applyProtection="1">
      <alignment horizontal="center" vertical="center" wrapText="1"/>
      <protection locked="0"/>
    </xf>
    <xf numFmtId="14" fontId="3" fillId="6" borderId="2" xfId="0" applyNumberFormat="1" applyFont="1" applyFill="1" applyBorder="1" applyAlignment="1" applyProtection="1">
      <alignment horizontal="center" vertical="center" wrapText="1"/>
      <protection locked="0"/>
    </xf>
    <xf numFmtId="14" fontId="3" fillId="0" borderId="2" xfId="0" applyNumberFormat="1" applyFont="1" applyFill="1" applyBorder="1" applyAlignment="1" applyProtection="1">
      <alignment horizontal="center" vertical="center" wrapText="1"/>
    </xf>
    <xf numFmtId="0" fontId="8" fillId="6" borderId="2" xfId="0" applyFont="1" applyFill="1" applyBorder="1" applyAlignment="1" applyProtection="1">
      <alignment horizontal="center" vertical="center" wrapText="1"/>
      <protection locked="0"/>
    </xf>
    <xf numFmtId="14" fontId="3" fillId="6" borderId="2" xfId="0" applyNumberFormat="1" applyFont="1" applyFill="1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left" vertical="center" wrapText="1"/>
      <protection locked="0"/>
    </xf>
    <xf numFmtId="0" fontId="8" fillId="2" borderId="5" xfId="0" applyFont="1" applyFill="1" applyBorder="1" applyAlignment="1" applyProtection="1">
      <alignment horizontal="justify" vertical="center" wrapText="1"/>
      <protection locked="0"/>
    </xf>
    <xf numFmtId="0" fontId="9" fillId="0" borderId="2" xfId="0" applyFont="1" applyBorder="1"/>
    <xf numFmtId="14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14" fontId="3" fillId="2" borderId="2" xfId="0" applyNumberFormat="1" applyFont="1" applyFill="1" applyBorder="1" applyAlignment="1" applyProtection="1">
      <alignment horizontal="center" vertical="center"/>
      <protection locked="0"/>
    </xf>
    <xf numFmtId="0" fontId="8" fillId="2" borderId="24" xfId="0" applyFont="1" applyFill="1" applyBorder="1" applyAlignment="1" applyProtection="1">
      <alignment horizontal="justify" vertical="center" wrapText="1"/>
      <protection locked="0"/>
    </xf>
    <xf numFmtId="164" fontId="3" fillId="6" borderId="5" xfId="0" applyNumberFormat="1" applyFont="1" applyFill="1" applyBorder="1" applyAlignment="1" applyProtection="1">
      <alignment horizontal="center" vertical="center" wrapText="1"/>
    </xf>
    <xf numFmtId="14" fontId="3" fillId="0" borderId="5" xfId="0" applyNumberFormat="1" applyFont="1" applyBorder="1" applyAlignment="1" applyProtection="1">
      <alignment horizontal="center" vertical="center"/>
      <protection locked="0"/>
    </xf>
    <xf numFmtId="0" fontId="8" fillId="2" borderId="4" xfId="0" applyFont="1" applyFill="1" applyBorder="1" applyAlignment="1" applyProtection="1">
      <alignment horizontal="justify" vertical="center" wrapText="1"/>
      <protection locked="0"/>
    </xf>
    <xf numFmtId="0" fontId="8" fillId="2" borderId="19" xfId="0" applyFont="1" applyFill="1" applyBorder="1" applyAlignment="1" applyProtection="1">
      <alignment horizontal="left" vertical="center" wrapText="1"/>
      <protection locked="0"/>
    </xf>
    <xf numFmtId="10" fontId="3" fillId="0" borderId="5" xfId="0" applyNumberFormat="1" applyFont="1" applyFill="1" applyBorder="1" applyAlignment="1" applyProtection="1">
      <alignment horizontal="right" vertical="center" wrapText="1"/>
    </xf>
    <xf numFmtId="10" fontId="3" fillId="0" borderId="5" xfId="0" applyNumberFormat="1" applyFont="1" applyFill="1" applyBorder="1" applyAlignment="1" applyProtection="1">
      <alignment vertical="center" wrapText="1"/>
    </xf>
    <xf numFmtId="14" fontId="3" fillId="2" borderId="2" xfId="0" applyNumberFormat="1" applyFont="1" applyFill="1" applyBorder="1" applyAlignment="1" applyProtection="1">
      <alignment horizontal="left" vertical="center" wrapText="1"/>
      <protection locked="0"/>
    </xf>
    <xf numFmtId="1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3" xfId="0" applyNumberFormat="1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3" fontId="3" fillId="0" borderId="5" xfId="0" applyNumberFormat="1" applyFont="1" applyFill="1" applyBorder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2" fillId="3" borderId="4" xfId="0" applyFont="1" applyFill="1" applyBorder="1" applyAlignment="1" applyProtection="1">
      <alignment horizontal="justify" vertical="center" wrapText="1"/>
      <protection locked="0"/>
    </xf>
    <xf numFmtId="0" fontId="2" fillId="3" borderId="1" xfId="0" applyFont="1" applyFill="1" applyBorder="1" applyAlignment="1" applyProtection="1">
      <alignment horizontal="justify" vertical="center" wrapText="1"/>
      <protection locked="0"/>
    </xf>
    <xf numFmtId="0" fontId="2" fillId="3" borderId="6" xfId="0" applyFont="1" applyFill="1" applyBorder="1" applyAlignment="1" applyProtection="1">
      <alignment horizontal="justify" vertical="center" wrapText="1"/>
      <protection locked="0"/>
    </xf>
    <xf numFmtId="0" fontId="2" fillId="5" borderId="4" xfId="0" applyFont="1" applyFill="1" applyBorder="1" applyAlignment="1" applyProtection="1">
      <alignment horizontal="justify" vertical="center" wrapText="1"/>
    </xf>
    <xf numFmtId="0" fontId="2" fillId="5" borderId="1" xfId="0" applyFont="1" applyFill="1" applyBorder="1" applyAlignment="1" applyProtection="1">
      <alignment horizontal="justify" vertical="center" wrapText="1"/>
    </xf>
    <xf numFmtId="0" fontId="2" fillId="5" borderId="6" xfId="0" applyFont="1" applyFill="1" applyBorder="1" applyAlignment="1" applyProtection="1">
      <alignment horizontal="justify" vertical="center" wrapText="1"/>
    </xf>
    <xf numFmtId="0" fontId="2" fillId="3" borderId="4" xfId="0" applyFont="1" applyFill="1" applyBorder="1" applyAlignment="1" applyProtection="1">
      <alignment horizontal="left" vertical="center" wrapText="1"/>
      <protection locked="0"/>
    </xf>
    <xf numFmtId="0" fontId="2" fillId="3" borderId="1" xfId="0" applyFont="1" applyFill="1" applyBorder="1" applyAlignment="1" applyProtection="1">
      <alignment horizontal="left" vertical="center" wrapText="1"/>
      <protection locked="0"/>
    </xf>
    <xf numFmtId="0" fontId="2" fillId="3" borderId="6" xfId="0" applyFont="1" applyFill="1" applyBorder="1" applyAlignment="1" applyProtection="1">
      <alignment horizontal="left" vertical="center" wrapText="1"/>
      <protection locked="0"/>
    </xf>
    <xf numFmtId="0" fontId="2" fillId="3" borderId="4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5" fillId="5" borderId="2" xfId="0" applyFont="1" applyFill="1" applyBorder="1" applyAlignment="1">
      <alignment horizontal="center" vertical="center" wrapText="1"/>
    </xf>
    <xf numFmtId="3" fontId="2" fillId="3" borderId="5" xfId="0" applyNumberFormat="1" applyFont="1" applyFill="1" applyBorder="1" applyAlignment="1">
      <alignment horizontal="center" vertical="center" wrapText="1"/>
    </xf>
    <xf numFmtId="3" fontId="2" fillId="3" borderId="3" xfId="0" applyNumberFormat="1" applyFont="1" applyFill="1" applyBorder="1" applyAlignment="1">
      <alignment horizontal="center" vertical="center" wrapText="1"/>
    </xf>
    <xf numFmtId="3" fontId="5" fillId="5" borderId="2" xfId="0" applyNumberFormat="1" applyFont="1" applyFill="1" applyBorder="1" applyAlignment="1">
      <alignment horizontal="center" vertical="center" wrapText="1"/>
    </xf>
    <xf numFmtId="3" fontId="5" fillId="5" borderId="7" xfId="0" applyNumberFormat="1" applyFont="1" applyFill="1" applyBorder="1" applyAlignment="1">
      <alignment horizontal="center" vertical="center" wrapText="1"/>
    </xf>
    <xf numFmtId="3" fontId="5" fillId="5" borderId="15" xfId="0" applyNumberFormat="1" applyFont="1" applyFill="1" applyBorder="1" applyAlignment="1">
      <alignment horizontal="center" vertical="center" wrapText="1"/>
    </xf>
    <xf numFmtId="3" fontId="5" fillId="5" borderId="8" xfId="0" applyNumberFormat="1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3" fontId="5" fillId="3" borderId="5" xfId="0" applyNumberFormat="1" applyFont="1" applyFill="1" applyBorder="1" applyAlignment="1">
      <alignment horizontal="center" vertical="center" wrapText="1"/>
    </xf>
    <xf numFmtId="3" fontId="5" fillId="3" borderId="3" xfId="0" applyNumberFormat="1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vertical="center" wrapText="1"/>
    </xf>
    <xf numFmtId="10" fontId="2" fillId="3" borderId="5" xfId="0" applyNumberFormat="1" applyFont="1" applyFill="1" applyBorder="1" applyAlignment="1">
      <alignment horizontal="center" vertical="center" wrapText="1"/>
    </xf>
    <xf numFmtId="16" fontId="6" fillId="3" borderId="2" xfId="0" applyNumberFormat="1" applyFont="1" applyFill="1" applyBorder="1" applyAlignment="1" applyProtection="1">
      <alignment horizontal="left" vertical="center" wrapText="1"/>
      <protection locked="0"/>
    </xf>
    <xf numFmtId="0" fontId="6" fillId="3" borderId="2" xfId="0" quotePrefix="1" applyFont="1" applyFill="1" applyBorder="1" applyAlignment="1" applyProtection="1">
      <alignment horizontal="left" vertical="center" wrapText="1"/>
      <protection locked="0"/>
    </xf>
    <xf numFmtId="3" fontId="5" fillId="5" borderId="5" xfId="0" applyNumberFormat="1" applyFont="1" applyFill="1" applyBorder="1" applyAlignment="1">
      <alignment horizontal="center" vertical="center" wrapText="1"/>
    </xf>
    <xf numFmtId="3" fontId="5" fillId="5" borderId="3" xfId="0" applyNumberFormat="1" applyFont="1" applyFill="1" applyBorder="1" applyAlignment="1">
      <alignment horizontal="center" vertical="center" wrapText="1"/>
    </xf>
    <xf numFmtId="3" fontId="5" fillId="4" borderId="5" xfId="0" applyNumberFormat="1" applyFont="1" applyFill="1" applyBorder="1" applyAlignment="1">
      <alignment horizontal="center" vertical="center" wrapText="1"/>
    </xf>
    <xf numFmtId="3" fontId="5" fillId="4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 wrapText="1"/>
    </xf>
    <xf numFmtId="3" fontId="5" fillId="4" borderId="2" xfId="0" applyNumberFormat="1" applyFont="1" applyFill="1" applyBorder="1" applyAlignment="1">
      <alignment horizontal="center" vertical="center" wrapText="1"/>
    </xf>
    <xf numFmtId="0" fontId="6" fillId="5" borderId="4" xfId="0" quotePrefix="1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6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center" vertical="center" wrapText="1"/>
    </xf>
    <xf numFmtId="3" fontId="5" fillId="4" borderId="7" xfId="0" applyNumberFormat="1" applyFont="1" applyFill="1" applyBorder="1" applyAlignment="1">
      <alignment horizontal="center" vertical="center" wrapText="1"/>
    </xf>
    <xf numFmtId="3" fontId="5" fillId="4" borderId="15" xfId="0" applyNumberFormat="1" applyFont="1" applyFill="1" applyBorder="1" applyAlignment="1">
      <alignment horizontal="center" vertical="center" wrapText="1"/>
    </xf>
    <xf numFmtId="3" fontId="5" fillId="4" borderId="8" xfId="0" applyNumberFormat="1" applyFont="1" applyFill="1" applyBorder="1" applyAlignment="1">
      <alignment horizontal="center" vertical="center" wrapText="1"/>
    </xf>
    <xf numFmtId="0" fontId="0" fillId="0" borderId="16" xfId="0" applyFill="1" applyBorder="1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6" xfId="0" applyBorder="1" applyAlignment="1"/>
    <xf numFmtId="0" fontId="0" fillId="0" borderId="3" xfId="0" applyBorder="1" applyAlignment="1"/>
    <xf numFmtId="0" fontId="3" fillId="6" borderId="5" xfId="0" applyFont="1" applyFill="1" applyBorder="1" applyAlignment="1" applyProtection="1">
      <alignment horizontal="justify" vertical="center" wrapText="1"/>
    </xf>
    <xf numFmtId="0" fontId="0" fillId="0" borderId="16" xfId="0" applyBorder="1" applyAlignment="1">
      <alignment horizontal="justify" vertical="center" wrapText="1"/>
    </xf>
    <xf numFmtId="0" fontId="0" fillId="0" borderId="3" xfId="0" applyBorder="1" applyAlignment="1">
      <alignment horizontal="justify" vertical="center" wrapText="1"/>
    </xf>
    <xf numFmtId="3" fontId="3" fillId="0" borderId="5" xfId="0" applyNumberFormat="1" applyFont="1" applyFill="1" applyBorder="1" applyAlignment="1" applyProtection="1">
      <alignment vertical="center" wrapText="1"/>
    </xf>
    <xf numFmtId="3" fontId="3" fillId="0" borderId="16" xfId="0" applyNumberFormat="1" applyFont="1" applyFill="1" applyBorder="1" applyAlignment="1" applyProtection="1">
      <alignment vertical="center" wrapText="1"/>
      <protection locked="0"/>
    </xf>
    <xf numFmtId="0" fontId="8" fillId="2" borderId="17" xfId="0" applyFont="1" applyFill="1" applyBorder="1" applyAlignment="1" applyProtection="1">
      <alignment horizontal="center" vertical="center" wrapText="1"/>
      <protection locked="0"/>
    </xf>
    <xf numFmtId="0" fontId="0" fillId="0" borderId="18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3" fontId="3" fillId="0" borderId="5" xfId="0" applyNumberFormat="1" applyFont="1" applyFill="1" applyBorder="1" applyAlignment="1" applyProtection="1">
      <alignment horizontal="center" vertical="center" wrapText="1"/>
    </xf>
    <xf numFmtId="0" fontId="9" fillId="0" borderId="16" xfId="0" applyFont="1" applyBorder="1" applyAlignment="1">
      <alignment vertical="center" wrapText="1"/>
    </xf>
    <xf numFmtId="0" fontId="3" fillId="0" borderId="5" xfId="0" applyFont="1" applyFill="1" applyBorder="1" applyAlignment="1">
      <alignment horizontal="justify" vertical="center" wrapText="1"/>
    </xf>
    <xf numFmtId="0" fontId="3" fillId="0" borderId="16" xfId="0" applyFont="1" applyBorder="1" applyAlignment="1">
      <alignment vertical="center" wrapText="1"/>
    </xf>
    <xf numFmtId="0" fontId="2" fillId="3" borderId="2" xfId="0" applyFont="1" applyFill="1" applyBorder="1" applyAlignment="1" applyProtection="1">
      <alignment horizontal="left" vertical="center" wrapText="1"/>
      <protection locked="0"/>
    </xf>
    <xf numFmtId="3" fontId="3" fillId="0" borderId="5" xfId="0" applyNumberFormat="1" applyFont="1" applyFill="1" applyBorder="1" applyAlignment="1" applyProtection="1">
      <alignment horizontal="center" vertical="center" wrapText="1"/>
      <protection locked="0"/>
    </xf>
    <xf numFmtId="3" fontId="3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" fontId="6" fillId="5" borderId="4" xfId="0" quotePrefix="1" applyNumberFormat="1" applyFont="1" applyFill="1" applyBorder="1" applyAlignment="1">
      <alignment horizontal="left" vertical="center" wrapText="1"/>
    </xf>
    <xf numFmtId="0" fontId="8" fillId="2" borderId="28" xfId="0" applyFont="1" applyFill="1" applyBorder="1" applyAlignment="1" applyProtection="1">
      <alignment horizontal="center" vertical="center" wrapText="1"/>
      <protection locked="0"/>
    </xf>
    <xf numFmtId="0" fontId="8" fillId="2" borderId="19" xfId="0" applyFont="1" applyFill="1" applyBorder="1" applyAlignment="1" applyProtection="1">
      <alignment horizontal="center" vertical="center" wrapText="1"/>
      <protection locked="0"/>
    </xf>
    <xf numFmtId="0" fontId="8" fillId="2" borderId="29" xfId="0" applyFont="1" applyFill="1" applyBorder="1" applyAlignment="1" applyProtection="1">
      <alignment horizontal="center" vertical="center" wrapText="1"/>
      <protection locked="0"/>
    </xf>
    <xf numFmtId="0" fontId="8" fillId="2" borderId="30" xfId="0" applyFont="1" applyFill="1" applyBorder="1" applyAlignment="1" applyProtection="1">
      <alignment horizontal="center" vertical="center" wrapText="1"/>
      <protection locked="0"/>
    </xf>
    <xf numFmtId="0" fontId="8" fillId="2" borderId="31" xfId="0" applyFont="1" applyFill="1" applyBorder="1" applyAlignment="1" applyProtection="1">
      <alignment horizontal="center" vertical="center" wrapText="1"/>
      <protection locked="0"/>
    </xf>
    <xf numFmtId="0" fontId="8" fillId="2" borderId="32" xfId="0" applyFont="1" applyFill="1" applyBorder="1" applyAlignment="1" applyProtection="1">
      <alignment horizontal="center" vertical="center" wrapText="1"/>
      <protection locked="0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0" fontId="8" fillId="2" borderId="33" xfId="0" applyFont="1" applyFill="1" applyBorder="1" applyAlignment="1" applyProtection="1">
      <alignment horizontal="center" vertical="center" wrapText="1"/>
      <protection locked="0"/>
    </xf>
    <xf numFmtId="0" fontId="8" fillId="2" borderId="34" xfId="0" applyFont="1" applyFill="1" applyBorder="1" applyAlignment="1" applyProtection="1">
      <alignment horizontal="center" vertical="center" wrapText="1"/>
      <protection locked="0"/>
    </xf>
    <xf numFmtId="0" fontId="8" fillId="2" borderId="15" xfId="0" applyFont="1" applyFill="1" applyBorder="1" applyAlignment="1" applyProtection="1">
      <alignment horizontal="center" vertical="center" wrapText="1"/>
      <protection locked="0"/>
    </xf>
    <xf numFmtId="0" fontId="8" fillId="2" borderId="0" xfId="0" applyFont="1" applyFill="1" applyBorder="1" applyAlignment="1" applyProtection="1">
      <alignment horizontal="center" vertical="center" wrapText="1"/>
      <protection locked="0"/>
    </xf>
    <xf numFmtId="0" fontId="8" fillId="2" borderId="27" xfId="0" applyFont="1" applyFill="1" applyBorder="1" applyAlignment="1" applyProtection="1">
      <alignment horizontal="center" vertical="center" wrapText="1"/>
      <protection locked="0"/>
    </xf>
    <xf numFmtId="0" fontId="8" fillId="2" borderId="5" xfId="0" applyFont="1" applyFill="1" applyBorder="1" applyAlignment="1" applyProtection="1">
      <alignment horizontal="center" vertical="center" wrapText="1"/>
      <protection locked="0"/>
    </xf>
    <xf numFmtId="0" fontId="8" fillId="2" borderId="16" xfId="0" applyFont="1" applyFill="1" applyBorder="1" applyAlignment="1" applyProtection="1">
      <alignment horizontal="center" vertical="center" wrapText="1"/>
      <protection locked="0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Fill="1" applyBorder="1" applyAlignment="1" applyProtection="1">
      <alignment horizontal="center" vertical="center" wrapText="1"/>
      <protection locked="0"/>
    </xf>
    <xf numFmtId="0" fontId="3" fillId="0" borderId="16" xfId="0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 applyProtection="1">
      <alignment horizontal="center" vertical="center" wrapText="1"/>
      <protection locked="0"/>
    </xf>
    <xf numFmtId="0" fontId="3" fillId="0" borderId="15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27" xfId="0" applyFont="1" applyFill="1" applyBorder="1" applyAlignment="1" applyProtection="1">
      <alignment horizontal="center" vertical="center" wrapText="1"/>
      <protection locked="0"/>
    </xf>
    <xf numFmtId="0" fontId="3" fillId="0" borderId="28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Fill="1" applyBorder="1" applyAlignment="1" applyProtection="1">
      <alignment horizontal="center" vertical="center" wrapText="1"/>
      <protection locked="0"/>
    </xf>
    <xf numFmtId="0" fontId="3" fillId="0" borderId="29" xfId="0" applyFont="1" applyFill="1" applyBorder="1" applyAlignment="1" applyProtection="1">
      <alignment horizontal="center" vertical="center" wrapText="1"/>
      <protection locked="0"/>
    </xf>
    <xf numFmtId="0" fontId="8" fillId="2" borderId="8" xfId="0" applyFont="1" applyFill="1" applyBorder="1" applyAlignment="1" applyProtection="1">
      <alignment horizontal="center" vertical="center" wrapText="1"/>
      <protection locked="0"/>
    </xf>
    <xf numFmtId="0" fontId="8" fillId="2" borderId="35" xfId="0" applyFont="1" applyFill="1" applyBorder="1" applyAlignment="1" applyProtection="1">
      <alignment horizontal="center" vertical="center" wrapText="1"/>
      <protection locked="0"/>
    </xf>
    <xf numFmtId="0" fontId="8" fillId="2" borderId="36" xfId="0" applyFont="1" applyFill="1" applyBorder="1" applyAlignment="1" applyProtection="1">
      <alignment horizontal="center" vertical="center" wrapText="1"/>
      <protection locked="0"/>
    </xf>
  </cellXfs>
  <cellStyles count="3">
    <cellStyle name="Normal" xfId="0" builtinId="0"/>
    <cellStyle name="Normal 2" xfId="2"/>
    <cellStyle name="Normal 3" xfId="1"/>
  </cellStyles>
  <dxfs count="0"/>
  <tableStyles count="0" defaultTableStyle="TableStyleMedium9" defaultPivotStyle="PivotStyleLight16"/>
  <colors>
    <mruColors>
      <color rgb="FFFFFF99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AI209"/>
  <sheetViews>
    <sheetView workbookViewId="0">
      <pane xSplit="3" ySplit="7" topLeftCell="X67" activePane="bottomRight" state="frozen"/>
      <selection activeCell="AG192" sqref="AG192"/>
      <selection pane="topRight" activeCell="AG192" sqref="AG192"/>
      <selection pane="bottomLeft" activeCell="AG192" sqref="AG192"/>
      <selection pane="bottomRight" activeCell="AG192" sqref="AG192"/>
    </sheetView>
  </sheetViews>
  <sheetFormatPr baseColWidth="10" defaultRowHeight="11.25" outlineLevelRow="1" outlineLevelCol="1"/>
  <cols>
    <col min="1" max="1" width="3.5703125" style="3" customWidth="1"/>
    <col min="2" max="2" width="13.7109375" style="3" customWidth="1"/>
    <col min="3" max="3" width="9.140625" style="3" bestFit="1" customWidth="1"/>
    <col min="4" max="4" width="17.140625" style="2" customWidth="1"/>
    <col min="5" max="5" width="17.5703125" style="2" customWidth="1"/>
    <col min="6" max="6" width="11.5703125" style="3" customWidth="1"/>
    <col min="7" max="8" width="9.7109375" style="3" customWidth="1"/>
    <col min="9" max="9" width="12.5703125" style="6" customWidth="1"/>
    <col min="10" max="10" width="12.5703125" style="4" customWidth="1"/>
    <col min="11" max="11" width="14.7109375" style="2" customWidth="1"/>
    <col min="12" max="12" width="9.7109375" style="3" customWidth="1"/>
    <col min="13" max="13" width="9.42578125" style="3" customWidth="1"/>
    <col min="14" max="14" width="11.85546875" style="3" customWidth="1"/>
    <col min="15" max="15" width="10.85546875" style="3" customWidth="1"/>
    <col min="16" max="16" width="13.140625" style="5" customWidth="1"/>
    <col min="17" max="19" width="12" style="6" hidden="1" customWidth="1" outlineLevel="1"/>
    <col min="20" max="20" width="10.5703125" style="6" customWidth="1" collapsed="1"/>
    <col min="21" max="23" width="12.140625" style="6" hidden="1" customWidth="1" outlineLevel="1"/>
    <col min="24" max="24" width="11" style="6" customWidth="1" collapsed="1"/>
    <col min="25" max="27" width="12.140625" style="6" hidden="1" customWidth="1" outlineLevel="1"/>
    <col min="28" max="28" width="11" style="6" customWidth="1" collapsed="1"/>
    <col min="29" max="31" width="10.7109375" style="6" customWidth="1" outlineLevel="1"/>
    <col min="32" max="32" width="11.42578125" style="6" customWidth="1"/>
    <col min="33" max="33" width="12.140625" style="6" customWidth="1"/>
    <col min="34" max="34" width="10.28515625" style="7" bestFit="1" customWidth="1"/>
    <col min="35" max="35" width="11.140625" style="7" customWidth="1"/>
    <col min="36" max="16384" width="11.42578125" style="2"/>
  </cols>
  <sheetData>
    <row r="1" spans="1:35" s="1" customFormat="1" ht="16.5" customHeight="1">
      <c r="A1" s="204" t="s">
        <v>78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  <c r="Q1" s="204"/>
      <c r="R1" s="204"/>
      <c r="S1" s="204"/>
      <c r="T1" s="204"/>
      <c r="U1" s="204"/>
      <c r="V1" s="204"/>
      <c r="W1" s="204"/>
      <c r="X1" s="204"/>
      <c r="Y1" s="204"/>
      <c r="Z1" s="204"/>
      <c r="AA1" s="204"/>
      <c r="AB1" s="204"/>
      <c r="AC1" s="204"/>
      <c r="AD1" s="204"/>
      <c r="AE1" s="204"/>
      <c r="AF1" s="204"/>
      <c r="AG1" s="204"/>
      <c r="AH1" s="204"/>
      <c r="AI1" s="204"/>
    </row>
    <row r="2" spans="1:35" s="1" customFormat="1" ht="16.5" customHeight="1">
      <c r="A2" s="205" t="s">
        <v>77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W2" s="205"/>
      <c r="X2" s="205"/>
      <c r="Y2" s="205"/>
      <c r="Z2" s="205"/>
      <c r="AA2" s="205"/>
      <c r="AB2" s="205"/>
      <c r="AC2" s="205"/>
      <c r="AD2" s="205"/>
      <c r="AE2" s="205"/>
      <c r="AF2" s="205"/>
      <c r="AG2" s="205"/>
      <c r="AH2" s="205"/>
      <c r="AI2" s="205"/>
    </row>
    <row r="3" spans="1:35" s="1" customFormat="1" ht="16.5" customHeight="1">
      <c r="A3" s="204" t="s">
        <v>1170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04"/>
      <c r="O3" s="204"/>
      <c r="P3" s="204"/>
      <c r="Q3" s="204"/>
      <c r="R3" s="204"/>
      <c r="S3" s="204"/>
      <c r="T3" s="204"/>
      <c r="U3" s="204"/>
      <c r="V3" s="204"/>
      <c r="W3" s="204"/>
      <c r="X3" s="204"/>
      <c r="Y3" s="204"/>
      <c r="Z3" s="204"/>
      <c r="AA3" s="204"/>
      <c r="AB3" s="204"/>
      <c r="AC3" s="204"/>
      <c r="AD3" s="204"/>
      <c r="AE3" s="204"/>
      <c r="AF3" s="204"/>
      <c r="AG3" s="204"/>
      <c r="AH3" s="204"/>
      <c r="AI3" s="204"/>
    </row>
    <row r="4" spans="1:35" s="1" customFormat="1" ht="16.5" customHeight="1">
      <c r="A4" s="205" t="s">
        <v>48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  <c r="Z4" s="205"/>
      <c r="AA4" s="205"/>
      <c r="AB4" s="205"/>
      <c r="AC4" s="205"/>
      <c r="AD4" s="205"/>
      <c r="AE4" s="205"/>
      <c r="AF4" s="205"/>
      <c r="AG4" s="205"/>
      <c r="AH4" s="205"/>
      <c r="AI4" s="205"/>
    </row>
    <row r="5" spans="1:35" ht="17.25" customHeight="1">
      <c r="A5" s="207" t="s">
        <v>79</v>
      </c>
      <c r="B5" s="208"/>
      <c r="C5" s="208"/>
      <c r="D5" s="208"/>
      <c r="E5" s="208"/>
      <c r="F5" s="208"/>
      <c r="G5" s="208"/>
      <c r="H5" s="208"/>
      <c r="I5" s="208"/>
      <c r="J5" s="208"/>
      <c r="K5" s="208"/>
      <c r="L5" s="208"/>
      <c r="M5" s="208"/>
      <c r="N5" s="208"/>
      <c r="O5" s="208"/>
      <c r="P5" s="208"/>
      <c r="Q5" s="208"/>
      <c r="R5" s="208"/>
      <c r="S5" s="208"/>
      <c r="T5" s="208"/>
    </row>
    <row r="6" spans="1:35" s="3" customFormat="1" ht="25.5" customHeight="1">
      <c r="A6" s="193" t="s">
        <v>0</v>
      </c>
      <c r="B6" s="46" t="s">
        <v>34</v>
      </c>
      <c r="C6" s="200" t="s">
        <v>2</v>
      </c>
      <c r="D6" s="193" t="s">
        <v>30</v>
      </c>
      <c r="E6" s="200" t="s">
        <v>3</v>
      </c>
      <c r="F6" s="193" t="s">
        <v>31</v>
      </c>
      <c r="G6" s="193" t="s">
        <v>4</v>
      </c>
      <c r="H6" s="193"/>
      <c r="I6" s="209" t="s">
        <v>32</v>
      </c>
      <c r="J6" s="209" t="s">
        <v>10</v>
      </c>
      <c r="K6" s="193" t="s">
        <v>8</v>
      </c>
      <c r="L6" s="197" t="s">
        <v>21</v>
      </c>
      <c r="M6" s="198"/>
      <c r="N6" s="199"/>
      <c r="O6" s="193" t="s">
        <v>9</v>
      </c>
      <c r="P6" s="200" t="s">
        <v>5</v>
      </c>
      <c r="Q6" s="196" t="s">
        <v>33</v>
      </c>
      <c r="R6" s="196"/>
      <c r="S6" s="196"/>
      <c r="T6" s="194" t="s">
        <v>23</v>
      </c>
      <c r="U6" s="196" t="s">
        <v>33</v>
      </c>
      <c r="V6" s="196"/>
      <c r="W6" s="196"/>
      <c r="X6" s="202" t="s">
        <v>24</v>
      </c>
      <c r="Y6" s="196" t="s">
        <v>33</v>
      </c>
      <c r="Z6" s="196"/>
      <c r="AA6" s="196"/>
      <c r="AB6" s="194" t="s">
        <v>25</v>
      </c>
      <c r="AC6" s="196" t="s">
        <v>33</v>
      </c>
      <c r="AD6" s="196"/>
      <c r="AE6" s="196"/>
      <c r="AF6" s="194" t="s">
        <v>26</v>
      </c>
      <c r="AG6" s="194" t="s">
        <v>47</v>
      </c>
      <c r="AH6" s="206" t="s">
        <v>53</v>
      </c>
      <c r="AI6" s="206"/>
    </row>
    <row r="7" spans="1:35" s="3" customFormat="1" ht="22.5">
      <c r="A7" s="193"/>
      <c r="B7" s="48" t="s">
        <v>1</v>
      </c>
      <c r="C7" s="201"/>
      <c r="D7" s="193"/>
      <c r="E7" s="201"/>
      <c r="F7" s="193"/>
      <c r="G7" s="49" t="s">
        <v>6</v>
      </c>
      <c r="H7" s="49" t="s">
        <v>7</v>
      </c>
      <c r="I7" s="210"/>
      <c r="J7" s="210"/>
      <c r="K7" s="193"/>
      <c r="L7" s="50" t="s">
        <v>11</v>
      </c>
      <c r="M7" s="50" t="s">
        <v>22</v>
      </c>
      <c r="N7" s="51" t="s">
        <v>75</v>
      </c>
      <c r="O7" s="193"/>
      <c r="P7" s="201"/>
      <c r="Q7" s="50" t="s">
        <v>35</v>
      </c>
      <c r="R7" s="50" t="s">
        <v>36</v>
      </c>
      <c r="S7" s="50" t="s">
        <v>37</v>
      </c>
      <c r="T7" s="195"/>
      <c r="U7" s="50" t="s">
        <v>38</v>
      </c>
      <c r="V7" s="50" t="s">
        <v>39</v>
      </c>
      <c r="W7" s="50" t="s">
        <v>40</v>
      </c>
      <c r="X7" s="203"/>
      <c r="Y7" s="50" t="s">
        <v>41</v>
      </c>
      <c r="Z7" s="50" t="s">
        <v>42</v>
      </c>
      <c r="AA7" s="50" t="s">
        <v>43</v>
      </c>
      <c r="AB7" s="195"/>
      <c r="AC7" s="50" t="s">
        <v>44</v>
      </c>
      <c r="AD7" s="50" t="s">
        <v>45</v>
      </c>
      <c r="AE7" s="50" t="s">
        <v>46</v>
      </c>
      <c r="AF7" s="195"/>
      <c r="AG7" s="195"/>
      <c r="AH7" s="52" t="s">
        <v>29</v>
      </c>
      <c r="AI7" s="52" t="s">
        <v>54</v>
      </c>
    </row>
    <row r="8" spans="1:35" ht="12.75" customHeight="1">
      <c r="A8" s="8"/>
      <c r="B8" s="190" t="s">
        <v>52</v>
      </c>
      <c r="C8" s="191"/>
      <c r="D8" s="192"/>
      <c r="E8" s="18"/>
      <c r="F8" s="19"/>
      <c r="G8" s="20"/>
      <c r="H8" s="20"/>
      <c r="I8" s="21"/>
      <c r="J8" s="22"/>
      <c r="K8" s="23"/>
      <c r="L8" s="24"/>
      <c r="M8" s="24"/>
      <c r="N8" s="24"/>
      <c r="O8" s="19"/>
      <c r="P8" s="25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6"/>
      <c r="AI8" s="26"/>
    </row>
    <row r="9" spans="1:35" ht="12.75" hidden="1" customHeight="1" outlineLevel="1">
      <c r="A9" s="16">
        <v>1</v>
      </c>
      <c r="B9" s="28"/>
      <c r="C9" s="27"/>
      <c r="D9" s="28"/>
      <c r="E9" s="28"/>
      <c r="F9" s="28"/>
      <c r="G9" s="27"/>
      <c r="H9" s="27"/>
      <c r="I9" s="29"/>
      <c r="J9" s="30"/>
      <c r="K9" s="28"/>
      <c r="L9" s="35"/>
      <c r="M9" s="35"/>
      <c r="N9" s="35"/>
      <c r="O9" s="28"/>
      <c r="P9" s="28"/>
      <c r="Q9" s="35"/>
      <c r="R9" s="35"/>
      <c r="S9" s="35"/>
      <c r="T9" s="40">
        <f>SUM(Q9:S9)</f>
        <v>0</v>
      </c>
      <c r="U9" s="35"/>
      <c r="V9" s="35"/>
      <c r="W9" s="35"/>
      <c r="X9" s="40">
        <f>SUM(U9:W9)</f>
        <v>0</v>
      </c>
      <c r="Y9" s="35"/>
      <c r="Z9" s="35"/>
      <c r="AA9" s="35"/>
      <c r="AB9" s="40">
        <f>SUM(Y9:AA9)</f>
        <v>0</v>
      </c>
      <c r="AC9" s="35"/>
      <c r="AD9" s="35"/>
      <c r="AE9" s="35"/>
      <c r="AF9" s="40">
        <f>SUM(AC9:AE9)</f>
        <v>0</v>
      </c>
      <c r="AG9" s="40">
        <f t="shared" ref="AG9:AG18" si="0">SUM(T9,X9,AB9,AF9)</f>
        <v>0</v>
      </c>
      <c r="AH9" s="41">
        <f>IF(ISERROR(AG9/I9),0,AG9/I9)</f>
        <v>0</v>
      </c>
      <c r="AI9" s="42">
        <f t="shared" ref="AI9:AI18" si="1">IF(ISERROR(AG9/$AG$192),"-",AG9/$AG$192)</f>
        <v>0</v>
      </c>
    </row>
    <row r="10" spans="1:35" ht="12.75" hidden="1" customHeight="1" outlineLevel="1">
      <c r="A10" s="16">
        <v>2</v>
      </c>
      <c r="B10" s="32"/>
      <c r="C10" s="31"/>
      <c r="D10" s="32"/>
      <c r="E10" s="28"/>
      <c r="F10" s="28"/>
      <c r="G10" s="27"/>
      <c r="H10" s="27"/>
      <c r="I10" s="29"/>
      <c r="J10" s="33"/>
      <c r="K10" s="32"/>
      <c r="L10" s="35"/>
      <c r="M10" s="35"/>
      <c r="N10" s="35"/>
      <c r="O10" s="32"/>
      <c r="P10" s="32"/>
      <c r="Q10" s="35"/>
      <c r="R10" s="35"/>
      <c r="S10" s="35"/>
      <c r="T10" s="40">
        <f t="shared" ref="T10" si="2">SUM(Q10:S10)</f>
        <v>0</v>
      </c>
      <c r="U10" s="35"/>
      <c r="V10" s="35"/>
      <c r="W10" s="35"/>
      <c r="X10" s="40">
        <f t="shared" ref="X10" si="3">SUM(U10:W10)</f>
        <v>0</v>
      </c>
      <c r="Y10" s="35"/>
      <c r="Z10" s="35"/>
      <c r="AA10" s="35"/>
      <c r="AB10" s="40">
        <f t="shared" ref="AB10" si="4">SUM(Y10:AA10)</f>
        <v>0</v>
      </c>
      <c r="AC10" s="35"/>
      <c r="AD10" s="35"/>
      <c r="AE10" s="35"/>
      <c r="AF10" s="40">
        <f t="shared" ref="AF10" si="5">SUM(AC10:AE10)</f>
        <v>0</v>
      </c>
      <c r="AG10" s="40">
        <f t="shared" si="0"/>
        <v>0</v>
      </c>
      <c r="AH10" s="41">
        <f t="shared" ref="AH10:AH18" si="6">IF(ISERROR(AG10/I10),0,AG10/I10)</f>
        <v>0</v>
      </c>
      <c r="AI10" s="42">
        <f t="shared" si="1"/>
        <v>0</v>
      </c>
    </row>
    <row r="11" spans="1:35" ht="12.75" hidden="1" customHeight="1" outlineLevel="1">
      <c r="A11" s="16">
        <v>3</v>
      </c>
      <c r="B11" s="32"/>
      <c r="C11" s="31"/>
      <c r="D11" s="32"/>
      <c r="E11" s="32"/>
      <c r="F11" s="32"/>
      <c r="G11" s="31"/>
      <c r="H11" s="31"/>
      <c r="I11" s="29"/>
      <c r="J11" s="33"/>
      <c r="K11" s="32"/>
      <c r="L11" s="35"/>
      <c r="M11" s="35"/>
      <c r="N11" s="35"/>
      <c r="O11" s="32"/>
      <c r="P11" s="32"/>
      <c r="Q11" s="35"/>
      <c r="R11" s="35"/>
      <c r="S11" s="35"/>
      <c r="T11" s="40">
        <f t="shared" ref="T11:T18" si="7">SUM(Q11:S11)</f>
        <v>0</v>
      </c>
      <c r="U11" s="35"/>
      <c r="V11" s="35"/>
      <c r="W11" s="35"/>
      <c r="X11" s="40">
        <f t="shared" ref="X11:X18" si="8">SUM(U11:W11)</f>
        <v>0</v>
      </c>
      <c r="Y11" s="35"/>
      <c r="Z11" s="35"/>
      <c r="AA11" s="35"/>
      <c r="AB11" s="40">
        <f t="shared" ref="AB11:AB18" si="9">SUM(Y11:AA11)</f>
        <v>0</v>
      </c>
      <c r="AC11" s="35"/>
      <c r="AD11" s="35"/>
      <c r="AE11" s="35"/>
      <c r="AF11" s="40">
        <f t="shared" ref="AF11:AF18" si="10">SUM(AC11:AE11)</f>
        <v>0</v>
      </c>
      <c r="AG11" s="40">
        <f t="shared" si="0"/>
        <v>0</v>
      </c>
      <c r="AH11" s="41">
        <f t="shared" si="6"/>
        <v>0</v>
      </c>
      <c r="AI11" s="42">
        <f t="shared" si="1"/>
        <v>0</v>
      </c>
    </row>
    <row r="12" spans="1:35" ht="12.75" hidden="1" customHeight="1" outlineLevel="1">
      <c r="A12" s="16">
        <v>4</v>
      </c>
      <c r="B12" s="32"/>
      <c r="C12" s="31"/>
      <c r="D12" s="32"/>
      <c r="E12" s="32"/>
      <c r="F12" s="32"/>
      <c r="G12" s="31"/>
      <c r="H12" s="31"/>
      <c r="I12" s="29"/>
      <c r="J12" s="33"/>
      <c r="K12" s="32"/>
      <c r="L12" s="35"/>
      <c r="M12" s="35"/>
      <c r="N12" s="35"/>
      <c r="O12" s="32"/>
      <c r="P12" s="32"/>
      <c r="Q12" s="35"/>
      <c r="R12" s="35"/>
      <c r="S12" s="35"/>
      <c r="T12" s="40">
        <f t="shared" si="7"/>
        <v>0</v>
      </c>
      <c r="U12" s="35"/>
      <c r="V12" s="35"/>
      <c r="W12" s="35"/>
      <c r="X12" s="40">
        <f t="shared" si="8"/>
        <v>0</v>
      </c>
      <c r="Y12" s="35"/>
      <c r="Z12" s="35"/>
      <c r="AA12" s="35"/>
      <c r="AB12" s="40">
        <f t="shared" si="9"/>
        <v>0</v>
      </c>
      <c r="AC12" s="35"/>
      <c r="AD12" s="35"/>
      <c r="AE12" s="35"/>
      <c r="AF12" s="40">
        <f t="shared" si="10"/>
        <v>0</v>
      </c>
      <c r="AG12" s="40">
        <f t="shared" si="0"/>
        <v>0</v>
      </c>
      <c r="AH12" s="41">
        <f t="shared" si="6"/>
        <v>0</v>
      </c>
      <c r="AI12" s="42">
        <f t="shared" si="1"/>
        <v>0</v>
      </c>
    </row>
    <row r="13" spans="1:35" ht="12.75" hidden="1" customHeight="1" outlineLevel="1">
      <c r="A13" s="16">
        <v>5</v>
      </c>
      <c r="B13" s="32"/>
      <c r="C13" s="31"/>
      <c r="D13" s="32"/>
      <c r="E13" s="32"/>
      <c r="F13" s="32"/>
      <c r="G13" s="31"/>
      <c r="H13" s="31"/>
      <c r="I13" s="29"/>
      <c r="J13" s="33"/>
      <c r="K13" s="32"/>
      <c r="L13" s="35"/>
      <c r="M13" s="35"/>
      <c r="N13" s="35"/>
      <c r="O13" s="32"/>
      <c r="P13" s="32"/>
      <c r="Q13" s="35"/>
      <c r="R13" s="35"/>
      <c r="S13" s="35"/>
      <c r="T13" s="40">
        <f t="shared" si="7"/>
        <v>0</v>
      </c>
      <c r="U13" s="35"/>
      <c r="V13" s="35"/>
      <c r="W13" s="35"/>
      <c r="X13" s="40">
        <f t="shared" si="8"/>
        <v>0</v>
      </c>
      <c r="Y13" s="35"/>
      <c r="Z13" s="35"/>
      <c r="AA13" s="35"/>
      <c r="AB13" s="40">
        <f t="shared" si="9"/>
        <v>0</v>
      </c>
      <c r="AC13" s="35"/>
      <c r="AD13" s="35"/>
      <c r="AE13" s="35"/>
      <c r="AF13" s="40">
        <f t="shared" si="10"/>
        <v>0</v>
      </c>
      <c r="AG13" s="40">
        <f t="shared" si="0"/>
        <v>0</v>
      </c>
      <c r="AH13" s="41">
        <f t="shared" si="6"/>
        <v>0</v>
      </c>
      <c r="AI13" s="42">
        <f t="shared" si="1"/>
        <v>0</v>
      </c>
    </row>
    <row r="14" spans="1:35" ht="12.75" hidden="1" customHeight="1" outlineLevel="1">
      <c r="A14" s="16">
        <v>6</v>
      </c>
      <c r="B14" s="32"/>
      <c r="C14" s="31"/>
      <c r="D14" s="32"/>
      <c r="E14" s="32"/>
      <c r="F14" s="32"/>
      <c r="G14" s="31"/>
      <c r="H14" s="31"/>
      <c r="I14" s="29"/>
      <c r="J14" s="33"/>
      <c r="K14" s="32"/>
      <c r="L14" s="35"/>
      <c r="M14" s="35"/>
      <c r="N14" s="35"/>
      <c r="O14" s="32"/>
      <c r="P14" s="32"/>
      <c r="Q14" s="35"/>
      <c r="R14" s="35"/>
      <c r="S14" s="35"/>
      <c r="T14" s="40">
        <f t="shared" si="7"/>
        <v>0</v>
      </c>
      <c r="U14" s="35"/>
      <c r="V14" s="35"/>
      <c r="W14" s="35"/>
      <c r="X14" s="40">
        <f t="shared" si="8"/>
        <v>0</v>
      </c>
      <c r="Y14" s="35"/>
      <c r="Z14" s="35"/>
      <c r="AA14" s="35"/>
      <c r="AB14" s="40">
        <f t="shared" si="9"/>
        <v>0</v>
      </c>
      <c r="AC14" s="35"/>
      <c r="AD14" s="35"/>
      <c r="AE14" s="35"/>
      <c r="AF14" s="40">
        <f t="shared" si="10"/>
        <v>0</v>
      </c>
      <c r="AG14" s="40">
        <f t="shared" si="0"/>
        <v>0</v>
      </c>
      <c r="AH14" s="41">
        <f t="shared" si="6"/>
        <v>0</v>
      </c>
      <c r="AI14" s="42">
        <f t="shared" si="1"/>
        <v>0</v>
      </c>
    </row>
    <row r="15" spans="1:35" ht="12.75" hidden="1" customHeight="1" outlineLevel="1">
      <c r="A15" s="16">
        <v>7</v>
      </c>
      <c r="B15" s="32"/>
      <c r="C15" s="31"/>
      <c r="D15" s="32"/>
      <c r="E15" s="32"/>
      <c r="F15" s="32"/>
      <c r="G15" s="31"/>
      <c r="H15" s="31"/>
      <c r="I15" s="29"/>
      <c r="J15" s="33"/>
      <c r="K15" s="32"/>
      <c r="L15" s="35"/>
      <c r="M15" s="35"/>
      <c r="N15" s="35"/>
      <c r="O15" s="32"/>
      <c r="P15" s="32"/>
      <c r="Q15" s="35"/>
      <c r="R15" s="35"/>
      <c r="S15" s="35"/>
      <c r="T15" s="40">
        <f t="shared" si="7"/>
        <v>0</v>
      </c>
      <c r="U15" s="35"/>
      <c r="V15" s="35"/>
      <c r="W15" s="35"/>
      <c r="X15" s="40">
        <f t="shared" si="8"/>
        <v>0</v>
      </c>
      <c r="Y15" s="35"/>
      <c r="Z15" s="35"/>
      <c r="AA15" s="35"/>
      <c r="AB15" s="40">
        <f t="shared" si="9"/>
        <v>0</v>
      </c>
      <c r="AC15" s="35"/>
      <c r="AD15" s="35"/>
      <c r="AE15" s="35"/>
      <c r="AF15" s="40">
        <f t="shared" si="10"/>
        <v>0</v>
      </c>
      <c r="AG15" s="40">
        <f t="shared" si="0"/>
        <v>0</v>
      </c>
      <c r="AH15" s="41">
        <f t="shared" si="6"/>
        <v>0</v>
      </c>
      <c r="AI15" s="42">
        <f t="shared" si="1"/>
        <v>0</v>
      </c>
    </row>
    <row r="16" spans="1:35" ht="12.75" hidden="1" customHeight="1" outlineLevel="1">
      <c r="A16" s="16">
        <v>8</v>
      </c>
      <c r="B16" s="32"/>
      <c r="C16" s="31"/>
      <c r="D16" s="32"/>
      <c r="E16" s="32"/>
      <c r="F16" s="32"/>
      <c r="G16" s="31"/>
      <c r="H16" s="31"/>
      <c r="I16" s="29"/>
      <c r="J16" s="33"/>
      <c r="K16" s="32"/>
      <c r="L16" s="35"/>
      <c r="M16" s="35"/>
      <c r="N16" s="35"/>
      <c r="O16" s="32"/>
      <c r="P16" s="32"/>
      <c r="Q16" s="35"/>
      <c r="R16" s="35"/>
      <c r="S16" s="35"/>
      <c r="T16" s="40">
        <f t="shared" si="7"/>
        <v>0</v>
      </c>
      <c r="U16" s="35"/>
      <c r="V16" s="35"/>
      <c r="W16" s="35"/>
      <c r="X16" s="40">
        <f t="shared" si="8"/>
        <v>0</v>
      </c>
      <c r="Y16" s="35"/>
      <c r="Z16" s="35"/>
      <c r="AA16" s="35"/>
      <c r="AB16" s="40">
        <f t="shared" si="9"/>
        <v>0</v>
      </c>
      <c r="AC16" s="35"/>
      <c r="AD16" s="35"/>
      <c r="AE16" s="35"/>
      <c r="AF16" s="40">
        <f t="shared" si="10"/>
        <v>0</v>
      </c>
      <c r="AG16" s="40">
        <f t="shared" si="0"/>
        <v>0</v>
      </c>
      <c r="AH16" s="41">
        <f t="shared" si="6"/>
        <v>0</v>
      </c>
      <c r="AI16" s="42">
        <f t="shared" si="1"/>
        <v>0</v>
      </c>
    </row>
    <row r="17" spans="1:35" ht="12.75" hidden="1" customHeight="1" outlineLevel="1">
      <c r="A17" s="16">
        <v>9</v>
      </c>
      <c r="B17" s="32"/>
      <c r="C17" s="31"/>
      <c r="D17" s="32"/>
      <c r="E17" s="32"/>
      <c r="F17" s="32"/>
      <c r="G17" s="31"/>
      <c r="H17" s="31"/>
      <c r="I17" s="29"/>
      <c r="J17" s="33"/>
      <c r="K17" s="32"/>
      <c r="L17" s="35"/>
      <c r="M17" s="35"/>
      <c r="N17" s="35"/>
      <c r="O17" s="32"/>
      <c r="P17" s="32"/>
      <c r="Q17" s="35"/>
      <c r="R17" s="35"/>
      <c r="S17" s="35"/>
      <c r="T17" s="40">
        <f t="shared" si="7"/>
        <v>0</v>
      </c>
      <c r="U17" s="35"/>
      <c r="V17" s="35"/>
      <c r="W17" s="35"/>
      <c r="X17" s="40">
        <f t="shared" si="8"/>
        <v>0</v>
      </c>
      <c r="Y17" s="35"/>
      <c r="Z17" s="35"/>
      <c r="AA17" s="35"/>
      <c r="AB17" s="40">
        <f t="shared" si="9"/>
        <v>0</v>
      </c>
      <c r="AC17" s="35"/>
      <c r="AD17" s="35"/>
      <c r="AE17" s="35"/>
      <c r="AF17" s="40">
        <f t="shared" si="10"/>
        <v>0</v>
      </c>
      <c r="AG17" s="40">
        <f t="shared" si="0"/>
        <v>0</v>
      </c>
      <c r="AH17" s="41">
        <f t="shared" si="6"/>
        <v>0</v>
      </c>
      <c r="AI17" s="42">
        <f t="shared" si="1"/>
        <v>0</v>
      </c>
    </row>
    <row r="18" spans="1:35" ht="12.75" hidden="1" customHeight="1" outlineLevel="1">
      <c r="A18" s="16">
        <v>10</v>
      </c>
      <c r="B18" s="32"/>
      <c r="C18" s="31"/>
      <c r="D18" s="32"/>
      <c r="E18" s="32"/>
      <c r="F18" s="32"/>
      <c r="G18" s="31"/>
      <c r="H18" s="31"/>
      <c r="I18" s="29"/>
      <c r="J18" s="34"/>
      <c r="K18" s="32"/>
      <c r="L18" s="35"/>
      <c r="M18" s="35"/>
      <c r="N18" s="35"/>
      <c r="O18" s="32"/>
      <c r="P18" s="32"/>
      <c r="Q18" s="35"/>
      <c r="R18" s="35"/>
      <c r="S18" s="35"/>
      <c r="T18" s="40">
        <f t="shared" si="7"/>
        <v>0</v>
      </c>
      <c r="U18" s="35"/>
      <c r="V18" s="35"/>
      <c r="W18" s="35"/>
      <c r="X18" s="40">
        <f t="shared" si="8"/>
        <v>0</v>
      </c>
      <c r="Y18" s="35"/>
      <c r="Z18" s="35"/>
      <c r="AA18" s="35"/>
      <c r="AB18" s="40">
        <f t="shared" si="9"/>
        <v>0</v>
      </c>
      <c r="AC18" s="35"/>
      <c r="AD18" s="35"/>
      <c r="AE18" s="35"/>
      <c r="AF18" s="40">
        <f t="shared" si="10"/>
        <v>0</v>
      </c>
      <c r="AG18" s="40">
        <f t="shared" si="0"/>
        <v>0</v>
      </c>
      <c r="AH18" s="41">
        <f t="shared" si="6"/>
        <v>0</v>
      </c>
      <c r="AI18" s="42">
        <f t="shared" si="1"/>
        <v>0</v>
      </c>
    </row>
    <row r="19" spans="1:35" ht="12.75" customHeight="1" collapsed="1">
      <c r="A19" s="181" t="s">
        <v>56</v>
      </c>
      <c r="B19" s="182"/>
      <c r="C19" s="182"/>
      <c r="D19" s="182"/>
      <c r="E19" s="182"/>
      <c r="F19" s="182"/>
      <c r="G19" s="182"/>
      <c r="H19" s="183"/>
      <c r="I19" s="55">
        <f>SUM(I9:I18)</f>
        <v>0</v>
      </c>
      <c r="J19" s="55">
        <f>SUM(J9:J18)</f>
        <v>0</v>
      </c>
      <c r="K19" s="56"/>
      <c r="L19" s="55">
        <f>SUM(L9:L18)</f>
        <v>0</v>
      </c>
      <c r="M19" s="55">
        <f>SUM(M9:M18)</f>
        <v>0</v>
      </c>
      <c r="N19" s="55">
        <f>SUM(N9:N18)</f>
        <v>0</v>
      </c>
      <c r="O19" s="57"/>
      <c r="P19" s="58"/>
      <c r="Q19" s="55">
        <f t="shared" ref="Q19:AG19" si="11">SUM(Q9:Q18)</f>
        <v>0</v>
      </c>
      <c r="R19" s="55">
        <f t="shared" si="11"/>
        <v>0</v>
      </c>
      <c r="S19" s="55">
        <f t="shared" si="11"/>
        <v>0</v>
      </c>
      <c r="T19" s="60">
        <f t="shared" si="11"/>
        <v>0</v>
      </c>
      <c r="U19" s="55">
        <f t="shared" si="11"/>
        <v>0</v>
      </c>
      <c r="V19" s="55">
        <f t="shared" si="11"/>
        <v>0</v>
      </c>
      <c r="W19" s="55">
        <f t="shared" si="11"/>
        <v>0</v>
      </c>
      <c r="X19" s="60">
        <f t="shared" si="11"/>
        <v>0</v>
      </c>
      <c r="Y19" s="55">
        <f t="shared" si="11"/>
        <v>0</v>
      </c>
      <c r="Z19" s="55">
        <f t="shared" si="11"/>
        <v>0</v>
      </c>
      <c r="AA19" s="55">
        <f t="shared" si="11"/>
        <v>0</v>
      </c>
      <c r="AB19" s="60">
        <f t="shared" si="11"/>
        <v>0</v>
      </c>
      <c r="AC19" s="55">
        <f t="shared" si="11"/>
        <v>0</v>
      </c>
      <c r="AD19" s="55">
        <f t="shared" si="11"/>
        <v>0</v>
      </c>
      <c r="AE19" s="55">
        <f t="shared" si="11"/>
        <v>0</v>
      </c>
      <c r="AF19" s="60">
        <f t="shared" si="11"/>
        <v>0</v>
      </c>
      <c r="AG19" s="53">
        <f t="shared" si="11"/>
        <v>0</v>
      </c>
      <c r="AH19" s="54">
        <f>IF(ISERROR(AG19/I19),0,AG19/I19)</f>
        <v>0</v>
      </c>
      <c r="AI19" s="54">
        <f>IF(ISERROR(AG19/$AG$192),0,AG19/$AG$192)</f>
        <v>0</v>
      </c>
    </row>
    <row r="20" spans="1:35" ht="12.75" customHeight="1">
      <c r="A20" s="36"/>
      <c r="B20" s="187" t="s">
        <v>12</v>
      </c>
      <c r="C20" s="188"/>
      <c r="D20" s="189"/>
      <c r="E20" s="18"/>
      <c r="F20" s="19"/>
      <c r="G20" s="20"/>
      <c r="H20" s="20"/>
      <c r="I20" s="21"/>
      <c r="J20" s="22"/>
      <c r="K20" s="23"/>
      <c r="L20" s="24"/>
      <c r="M20" s="24"/>
      <c r="N20" s="24"/>
      <c r="O20" s="19"/>
      <c r="P20" s="25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6"/>
      <c r="AI20" s="26"/>
    </row>
    <row r="21" spans="1:35" ht="12.75" hidden="1" customHeight="1" outlineLevel="1">
      <c r="A21" s="16">
        <v>1</v>
      </c>
      <c r="B21" s="28"/>
      <c r="C21" s="27"/>
      <c r="D21" s="28"/>
      <c r="E21" s="28"/>
      <c r="F21" s="28"/>
      <c r="G21" s="27"/>
      <c r="H21" s="27"/>
      <c r="I21" s="29"/>
      <c r="J21" s="30"/>
      <c r="K21" s="28"/>
      <c r="L21" s="35"/>
      <c r="M21" s="35"/>
      <c r="N21" s="35"/>
      <c r="O21" s="28"/>
      <c r="P21" s="28"/>
      <c r="Q21" s="35"/>
      <c r="R21" s="35"/>
      <c r="S21" s="35"/>
      <c r="T21" s="40">
        <f>SUM(Q21:S21)</f>
        <v>0</v>
      </c>
      <c r="U21" s="35"/>
      <c r="V21" s="35"/>
      <c r="W21" s="35"/>
      <c r="X21" s="40">
        <f>SUM(U21:W21)</f>
        <v>0</v>
      </c>
      <c r="Y21" s="35"/>
      <c r="Z21" s="35"/>
      <c r="AA21" s="35"/>
      <c r="AB21" s="40">
        <f>SUM(Y21:AA21)</f>
        <v>0</v>
      </c>
      <c r="AC21" s="35"/>
      <c r="AD21" s="35"/>
      <c r="AE21" s="35"/>
      <c r="AF21" s="40">
        <f>SUM(AC21:AE21)</f>
        <v>0</v>
      </c>
      <c r="AG21" s="40">
        <f t="shared" ref="AG21:AG30" si="12">SUM(T21,X21,AB21,AF21)</f>
        <v>0</v>
      </c>
      <c r="AH21" s="41">
        <f>IF(ISERROR(AG21/I21),0,AG21/I21)</f>
        <v>0</v>
      </c>
      <c r="AI21" s="42">
        <f t="shared" ref="AI21:AI30" si="13">IF(ISERROR(AG21/$AG$192),"-",AG21/$AG$192)</f>
        <v>0</v>
      </c>
    </row>
    <row r="22" spans="1:35" ht="12.75" hidden="1" customHeight="1" outlineLevel="1">
      <c r="A22" s="16">
        <v>2</v>
      </c>
      <c r="B22" s="32"/>
      <c r="C22" s="31"/>
      <c r="D22" s="32"/>
      <c r="E22" s="32"/>
      <c r="F22" s="32"/>
      <c r="G22" s="31"/>
      <c r="H22" s="31"/>
      <c r="I22" s="29"/>
      <c r="J22" s="33"/>
      <c r="K22" s="32"/>
      <c r="L22" s="35"/>
      <c r="M22" s="35"/>
      <c r="N22" s="35"/>
      <c r="O22" s="32"/>
      <c r="P22" s="32"/>
      <c r="Q22" s="35"/>
      <c r="R22" s="35"/>
      <c r="S22" s="35"/>
      <c r="T22" s="40">
        <f t="shared" ref="T22" si="14">SUM(Q22:S22)</f>
        <v>0</v>
      </c>
      <c r="U22" s="35"/>
      <c r="V22" s="35"/>
      <c r="W22" s="35"/>
      <c r="X22" s="40">
        <f t="shared" ref="X22" si="15">SUM(U22:W22)</f>
        <v>0</v>
      </c>
      <c r="Y22" s="35"/>
      <c r="Z22" s="35"/>
      <c r="AA22" s="35"/>
      <c r="AB22" s="40">
        <f t="shared" ref="AB22" si="16">SUM(Y22:AA22)</f>
        <v>0</v>
      </c>
      <c r="AC22" s="35"/>
      <c r="AD22" s="35"/>
      <c r="AE22" s="35"/>
      <c r="AF22" s="40">
        <f t="shared" ref="AF22" si="17">SUM(AC22:AE22)</f>
        <v>0</v>
      </c>
      <c r="AG22" s="40">
        <f t="shared" si="12"/>
        <v>0</v>
      </c>
      <c r="AH22" s="41">
        <f t="shared" ref="AH22:AH30" si="18">IF(ISERROR(AG22/I22),0,AG22/I22)</f>
        <v>0</v>
      </c>
      <c r="AI22" s="42">
        <f t="shared" si="13"/>
        <v>0</v>
      </c>
    </row>
    <row r="23" spans="1:35" ht="12.75" hidden="1" customHeight="1" outlineLevel="1">
      <c r="A23" s="16">
        <v>3</v>
      </c>
      <c r="B23" s="32"/>
      <c r="C23" s="31"/>
      <c r="D23" s="32"/>
      <c r="E23" s="32"/>
      <c r="F23" s="32"/>
      <c r="G23" s="31"/>
      <c r="H23" s="31"/>
      <c r="I23" s="29"/>
      <c r="J23" s="33"/>
      <c r="K23" s="32"/>
      <c r="L23" s="35"/>
      <c r="M23" s="35"/>
      <c r="N23" s="35"/>
      <c r="O23" s="32"/>
      <c r="P23" s="32"/>
      <c r="Q23" s="35"/>
      <c r="R23" s="35"/>
      <c r="S23" s="35"/>
      <c r="T23" s="40">
        <f t="shared" ref="T23:T30" si="19">SUM(Q23:S23)</f>
        <v>0</v>
      </c>
      <c r="U23" s="35"/>
      <c r="V23" s="35"/>
      <c r="W23" s="35"/>
      <c r="X23" s="40">
        <f t="shared" ref="X23:X30" si="20">SUM(U23:W23)</f>
        <v>0</v>
      </c>
      <c r="Y23" s="35"/>
      <c r="Z23" s="35"/>
      <c r="AA23" s="35"/>
      <c r="AB23" s="40">
        <f t="shared" ref="AB23:AB30" si="21">SUM(Y23:AA23)</f>
        <v>0</v>
      </c>
      <c r="AC23" s="35"/>
      <c r="AD23" s="35"/>
      <c r="AE23" s="35"/>
      <c r="AF23" s="40">
        <f t="shared" ref="AF23:AF30" si="22">SUM(AC23:AE23)</f>
        <v>0</v>
      </c>
      <c r="AG23" s="40">
        <f t="shared" si="12"/>
        <v>0</v>
      </c>
      <c r="AH23" s="41">
        <f t="shared" si="18"/>
        <v>0</v>
      </c>
      <c r="AI23" s="42">
        <f t="shared" si="13"/>
        <v>0</v>
      </c>
    </row>
    <row r="24" spans="1:35" ht="12.75" hidden="1" customHeight="1" outlineLevel="1">
      <c r="A24" s="16">
        <v>4</v>
      </c>
      <c r="B24" s="32"/>
      <c r="C24" s="31"/>
      <c r="D24" s="32"/>
      <c r="E24" s="32"/>
      <c r="F24" s="32"/>
      <c r="G24" s="31"/>
      <c r="H24" s="31"/>
      <c r="I24" s="29"/>
      <c r="J24" s="33"/>
      <c r="K24" s="32"/>
      <c r="L24" s="35"/>
      <c r="M24" s="35"/>
      <c r="N24" s="35"/>
      <c r="O24" s="32"/>
      <c r="P24" s="32"/>
      <c r="Q24" s="35"/>
      <c r="R24" s="35"/>
      <c r="S24" s="35"/>
      <c r="T24" s="40">
        <f t="shared" si="19"/>
        <v>0</v>
      </c>
      <c r="U24" s="35"/>
      <c r="V24" s="35"/>
      <c r="W24" s="35"/>
      <c r="X24" s="40">
        <f t="shared" si="20"/>
        <v>0</v>
      </c>
      <c r="Y24" s="35"/>
      <c r="Z24" s="35"/>
      <c r="AA24" s="35"/>
      <c r="AB24" s="40">
        <f t="shared" si="21"/>
        <v>0</v>
      </c>
      <c r="AC24" s="35"/>
      <c r="AD24" s="35"/>
      <c r="AE24" s="35"/>
      <c r="AF24" s="40">
        <f t="shared" si="22"/>
        <v>0</v>
      </c>
      <c r="AG24" s="40">
        <f t="shared" si="12"/>
        <v>0</v>
      </c>
      <c r="AH24" s="41">
        <f t="shared" si="18"/>
        <v>0</v>
      </c>
      <c r="AI24" s="42">
        <f t="shared" si="13"/>
        <v>0</v>
      </c>
    </row>
    <row r="25" spans="1:35" ht="12.75" hidden="1" customHeight="1" outlineLevel="1">
      <c r="A25" s="16">
        <v>5</v>
      </c>
      <c r="B25" s="32"/>
      <c r="C25" s="31"/>
      <c r="D25" s="32"/>
      <c r="E25" s="32"/>
      <c r="F25" s="32"/>
      <c r="G25" s="31"/>
      <c r="H25" s="31"/>
      <c r="I25" s="29"/>
      <c r="J25" s="33"/>
      <c r="K25" s="32"/>
      <c r="L25" s="35"/>
      <c r="M25" s="35"/>
      <c r="N25" s="35"/>
      <c r="O25" s="32"/>
      <c r="P25" s="32"/>
      <c r="Q25" s="35"/>
      <c r="R25" s="35"/>
      <c r="S25" s="35"/>
      <c r="T25" s="40">
        <f t="shared" si="19"/>
        <v>0</v>
      </c>
      <c r="U25" s="35"/>
      <c r="V25" s="35"/>
      <c r="W25" s="35"/>
      <c r="X25" s="40">
        <f t="shared" si="20"/>
        <v>0</v>
      </c>
      <c r="Y25" s="35"/>
      <c r="Z25" s="35"/>
      <c r="AA25" s="35"/>
      <c r="AB25" s="40">
        <f t="shared" si="21"/>
        <v>0</v>
      </c>
      <c r="AC25" s="35"/>
      <c r="AD25" s="35"/>
      <c r="AE25" s="35"/>
      <c r="AF25" s="40">
        <f t="shared" si="22"/>
        <v>0</v>
      </c>
      <c r="AG25" s="40">
        <f t="shared" si="12"/>
        <v>0</v>
      </c>
      <c r="AH25" s="41">
        <f t="shared" si="18"/>
        <v>0</v>
      </c>
      <c r="AI25" s="42">
        <f t="shared" si="13"/>
        <v>0</v>
      </c>
    </row>
    <row r="26" spans="1:35" ht="12.75" hidden="1" customHeight="1" outlineLevel="1">
      <c r="A26" s="16">
        <v>6</v>
      </c>
      <c r="B26" s="32"/>
      <c r="C26" s="31"/>
      <c r="D26" s="32"/>
      <c r="E26" s="32"/>
      <c r="F26" s="32"/>
      <c r="G26" s="31"/>
      <c r="H26" s="31"/>
      <c r="I26" s="29"/>
      <c r="J26" s="33"/>
      <c r="K26" s="32"/>
      <c r="L26" s="35"/>
      <c r="M26" s="35"/>
      <c r="N26" s="35"/>
      <c r="O26" s="32"/>
      <c r="P26" s="32"/>
      <c r="Q26" s="35"/>
      <c r="R26" s="35"/>
      <c r="S26" s="35"/>
      <c r="T26" s="40">
        <f t="shared" si="19"/>
        <v>0</v>
      </c>
      <c r="U26" s="35"/>
      <c r="V26" s="35"/>
      <c r="W26" s="35"/>
      <c r="X26" s="40">
        <f t="shared" si="20"/>
        <v>0</v>
      </c>
      <c r="Y26" s="35"/>
      <c r="Z26" s="35"/>
      <c r="AA26" s="35"/>
      <c r="AB26" s="40">
        <f t="shared" si="21"/>
        <v>0</v>
      </c>
      <c r="AC26" s="35"/>
      <c r="AD26" s="35"/>
      <c r="AE26" s="35"/>
      <c r="AF26" s="40">
        <f t="shared" si="22"/>
        <v>0</v>
      </c>
      <c r="AG26" s="40">
        <f t="shared" si="12"/>
        <v>0</v>
      </c>
      <c r="AH26" s="41">
        <f t="shared" si="18"/>
        <v>0</v>
      </c>
      <c r="AI26" s="42">
        <f t="shared" si="13"/>
        <v>0</v>
      </c>
    </row>
    <row r="27" spans="1:35" ht="12.75" hidden="1" customHeight="1" outlineLevel="1">
      <c r="A27" s="16">
        <v>7</v>
      </c>
      <c r="B27" s="32"/>
      <c r="C27" s="31"/>
      <c r="D27" s="32"/>
      <c r="E27" s="32"/>
      <c r="F27" s="32"/>
      <c r="G27" s="31"/>
      <c r="H27" s="31"/>
      <c r="I27" s="29"/>
      <c r="J27" s="33"/>
      <c r="K27" s="32"/>
      <c r="L27" s="35"/>
      <c r="M27" s="35"/>
      <c r="N27" s="35"/>
      <c r="O27" s="32"/>
      <c r="P27" s="32"/>
      <c r="Q27" s="35"/>
      <c r="R27" s="35"/>
      <c r="S27" s="35"/>
      <c r="T27" s="40">
        <f t="shared" si="19"/>
        <v>0</v>
      </c>
      <c r="U27" s="35"/>
      <c r="V27" s="35"/>
      <c r="W27" s="35"/>
      <c r="X27" s="40">
        <f t="shared" si="20"/>
        <v>0</v>
      </c>
      <c r="Y27" s="35"/>
      <c r="Z27" s="35"/>
      <c r="AA27" s="35"/>
      <c r="AB27" s="40">
        <f t="shared" si="21"/>
        <v>0</v>
      </c>
      <c r="AC27" s="35"/>
      <c r="AD27" s="35"/>
      <c r="AE27" s="35"/>
      <c r="AF27" s="40">
        <f t="shared" si="22"/>
        <v>0</v>
      </c>
      <c r="AG27" s="40">
        <f t="shared" si="12"/>
        <v>0</v>
      </c>
      <c r="AH27" s="41">
        <f t="shared" si="18"/>
        <v>0</v>
      </c>
      <c r="AI27" s="42">
        <f t="shared" si="13"/>
        <v>0</v>
      </c>
    </row>
    <row r="28" spans="1:35" ht="12.75" hidden="1" customHeight="1" outlineLevel="1">
      <c r="A28" s="16">
        <v>8</v>
      </c>
      <c r="B28" s="32"/>
      <c r="C28" s="31"/>
      <c r="D28" s="32"/>
      <c r="E28" s="32"/>
      <c r="F28" s="32"/>
      <c r="G28" s="31"/>
      <c r="H28" s="31"/>
      <c r="I28" s="29"/>
      <c r="J28" s="33"/>
      <c r="K28" s="32"/>
      <c r="L28" s="35"/>
      <c r="M28" s="35"/>
      <c r="N28" s="35"/>
      <c r="O28" s="32"/>
      <c r="P28" s="32"/>
      <c r="Q28" s="35"/>
      <c r="R28" s="35"/>
      <c r="S28" s="35"/>
      <c r="T28" s="40">
        <f t="shared" si="19"/>
        <v>0</v>
      </c>
      <c r="U28" s="35"/>
      <c r="V28" s="35"/>
      <c r="W28" s="35"/>
      <c r="X28" s="40">
        <f t="shared" si="20"/>
        <v>0</v>
      </c>
      <c r="Y28" s="35"/>
      <c r="Z28" s="35"/>
      <c r="AA28" s="35"/>
      <c r="AB28" s="40">
        <f t="shared" si="21"/>
        <v>0</v>
      </c>
      <c r="AC28" s="35"/>
      <c r="AD28" s="35"/>
      <c r="AE28" s="35"/>
      <c r="AF28" s="40">
        <f t="shared" si="22"/>
        <v>0</v>
      </c>
      <c r="AG28" s="40">
        <f t="shared" si="12"/>
        <v>0</v>
      </c>
      <c r="AH28" s="41">
        <f t="shared" si="18"/>
        <v>0</v>
      </c>
      <c r="AI28" s="42">
        <f t="shared" si="13"/>
        <v>0</v>
      </c>
    </row>
    <row r="29" spans="1:35" ht="12.75" hidden="1" customHeight="1" outlineLevel="1">
      <c r="A29" s="16">
        <v>9</v>
      </c>
      <c r="B29" s="32"/>
      <c r="C29" s="31"/>
      <c r="D29" s="32"/>
      <c r="E29" s="32"/>
      <c r="F29" s="32"/>
      <c r="G29" s="31"/>
      <c r="H29" s="31"/>
      <c r="I29" s="29"/>
      <c r="J29" s="33"/>
      <c r="K29" s="32"/>
      <c r="L29" s="35"/>
      <c r="M29" s="35"/>
      <c r="N29" s="35"/>
      <c r="O29" s="32"/>
      <c r="P29" s="32"/>
      <c r="Q29" s="35"/>
      <c r="R29" s="35"/>
      <c r="S29" s="35"/>
      <c r="T29" s="40">
        <f t="shared" si="19"/>
        <v>0</v>
      </c>
      <c r="U29" s="35"/>
      <c r="V29" s="35"/>
      <c r="W29" s="35"/>
      <c r="X29" s="40">
        <f t="shared" si="20"/>
        <v>0</v>
      </c>
      <c r="Y29" s="35"/>
      <c r="Z29" s="35"/>
      <c r="AA29" s="35"/>
      <c r="AB29" s="40">
        <f t="shared" si="21"/>
        <v>0</v>
      </c>
      <c r="AC29" s="35"/>
      <c r="AD29" s="35"/>
      <c r="AE29" s="35"/>
      <c r="AF29" s="40">
        <f t="shared" si="22"/>
        <v>0</v>
      </c>
      <c r="AG29" s="40">
        <f t="shared" si="12"/>
        <v>0</v>
      </c>
      <c r="AH29" s="41">
        <f t="shared" si="18"/>
        <v>0</v>
      </c>
      <c r="AI29" s="42">
        <f t="shared" si="13"/>
        <v>0</v>
      </c>
    </row>
    <row r="30" spans="1:35" ht="12.75" hidden="1" customHeight="1" outlineLevel="1">
      <c r="A30" s="16">
        <v>10</v>
      </c>
      <c r="B30" s="32"/>
      <c r="C30" s="31"/>
      <c r="D30" s="32"/>
      <c r="E30" s="32"/>
      <c r="F30" s="32"/>
      <c r="G30" s="31"/>
      <c r="H30" s="31"/>
      <c r="I30" s="29"/>
      <c r="J30" s="34"/>
      <c r="K30" s="32"/>
      <c r="L30" s="35"/>
      <c r="M30" s="35"/>
      <c r="N30" s="35"/>
      <c r="O30" s="32"/>
      <c r="P30" s="32"/>
      <c r="Q30" s="35"/>
      <c r="R30" s="35"/>
      <c r="S30" s="35"/>
      <c r="T30" s="40">
        <f t="shared" si="19"/>
        <v>0</v>
      </c>
      <c r="U30" s="35"/>
      <c r="V30" s="35"/>
      <c r="W30" s="35"/>
      <c r="X30" s="40">
        <f t="shared" si="20"/>
        <v>0</v>
      </c>
      <c r="Y30" s="35"/>
      <c r="Z30" s="35"/>
      <c r="AA30" s="35"/>
      <c r="AB30" s="40">
        <f t="shared" si="21"/>
        <v>0</v>
      </c>
      <c r="AC30" s="35"/>
      <c r="AD30" s="35"/>
      <c r="AE30" s="35"/>
      <c r="AF30" s="40">
        <f t="shared" si="22"/>
        <v>0</v>
      </c>
      <c r="AG30" s="40">
        <f t="shared" si="12"/>
        <v>0</v>
      </c>
      <c r="AH30" s="41">
        <f t="shared" si="18"/>
        <v>0</v>
      </c>
      <c r="AI30" s="42">
        <f t="shared" si="13"/>
        <v>0</v>
      </c>
    </row>
    <row r="31" spans="1:35" ht="12.75" customHeight="1" collapsed="1">
      <c r="A31" s="181" t="s">
        <v>55</v>
      </c>
      <c r="B31" s="182"/>
      <c r="C31" s="182"/>
      <c r="D31" s="182"/>
      <c r="E31" s="182"/>
      <c r="F31" s="182"/>
      <c r="G31" s="182"/>
      <c r="H31" s="183"/>
      <c r="I31" s="55">
        <f>SUM(I21:I30)</f>
        <v>0</v>
      </c>
      <c r="J31" s="55">
        <f>SUM(J21:J30)</f>
        <v>0</v>
      </c>
      <c r="K31" s="56"/>
      <c r="L31" s="55">
        <f>SUM(L21:L30)</f>
        <v>0</v>
      </c>
      <c r="M31" s="55">
        <f>SUM(M21:M30)</f>
        <v>0</v>
      </c>
      <c r="N31" s="55">
        <f>SUM(N21:N30)</f>
        <v>0</v>
      </c>
      <c r="O31" s="57"/>
      <c r="P31" s="58"/>
      <c r="Q31" s="55">
        <f t="shared" ref="Q31:AG31" si="23">SUM(Q21:Q30)</f>
        <v>0</v>
      </c>
      <c r="R31" s="55">
        <f t="shared" si="23"/>
        <v>0</v>
      </c>
      <c r="S31" s="55">
        <f t="shared" si="23"/>
        <v>0</v>
      </c>
      <c r="T31" s="60">
        <f t="shared" si="23"/>
        <v>0</v>
      </c>
      <c r="U31" s="55">
        <f t="shared" si="23"/>
        <v>0</v>
      </c>
      <c r="V31" s="55">
        <f t="shared" si="23"/>
        <v>0</v>
      </c>
      <c r="W31" s="55">
        <f t="shared" si="23"/>
        <v>0</v>
      </c>
      <c r="X31" s="60">
        <f t="shared" si="23"/>
        <v>0</v>
      </c>
      <c r="Y31" s="55">
        <f t="shared" si="23"/>
        <v>0</v>
      </c>
      <c r="Z31" s="55">
        <f t="shared" si="23"/>
        <v>0</v>
      </c>
      <c r="AA31" s="55">
        <f t="shared" si="23"/>
        <v>0</v>
      </c>
      <c r="AB31" s="60">
        <f t="shared" si="23"/>
        <v>0</v>
      </c>
      <c r="AC31" s="55">
        <f t="shared" si="23"/>
        <v>0</v>
      </c>
      <c r="AD31" s="55">
        <f t="shared" si="23"/>
        <v>0</v>
      </c>
      <c r="AE31" s="55">
        <f t="shared" si="23"/>
        <v>0</v>
      </c>
      <c r="AF31" s="60">
        <f t="shared" si="23"/>
        <v>0</v>
      </c>
      <c r="AG31" s="53">
        <f t="shared" si="23"/>
        <v>0</v>
      </c>
      <c r="AH31" s="54">
        <f>IF(ISERROR(AG31/I31),0,AG31/I31)</f>
        <v>0</v>
      </c>
      <c r="AI31" s="54">
        <f>IF(ISERROR(AG31/$AG$192),0,AG31/$AG$192)</f>
        <v>0</v>
      </c>
    </row>
    <row r="32" spans="1:35" ht="12.75" customHeight="1">
      <c r="A32" s="36"/>
      <c r="B32" s="187" t="s">
        <v>13</v>
      </c>
      <c r="C32" s="188"/>
      <c r="D32" s="189"/>
      <c r="E32" s="18"/>
      <c r="F32" s="19"/>
      <c r="G32" s="20"/>
      <c r="H32" s="20"/>
      <c r="I32" s="21"/>
      <c r="J32" s="22"/>
      <c r="K32" s="23"/>
      <c r="L32" s="24"/>
      <c r="M32" s="24"/>
      <c r="N32" s="24"/>
      <c r="O32" s="19"/>
      <c r="P32" s="25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6"/>
      <c r="AI32" s="26"/>
    </row>
    <row r="33" spans="1:35" ht="12.75" hidden="1" customHeight="1" outlineLevel="1">
      <c r="A33" s="16">
        <v>1</v>
      </c>
      <c r="B33" s="28"/>
      <c r="C33" s="27"/>
      <c r="D33" s="28"/>
      <c r="E33" s="28"/>
      <c r="F33" s="28"/>
      <c r="G33" s="27"/>
      <c r="H33" s="27"/>
      <c r="I33" s="29"/>
      <c r="J33" s="30"/>
      <c r="K33" s="28"/>
      <c r="L33" s="35"/>
      <c r="M33" s="35"/>
      <c r="N33" s="35"/>
      <c r="O33" s="28"/>
      <c r="P33" s="28"/>
      <c r="Q33" s="35"/>
      <c r="R33" s="35"/>
      <c r="S33" s="35"/>
      <c r="T33" s="40">
        <f>SUM(Q33:S33)</f>
        <v>0</v>
      </c>
      <c r="U33" s="35"/>
      <c r="V33" s="35"/>
      <c r="W33" s="35"/>
      <c r="X33" s="40">
        <f>SUM(U33:W33)</f>
        <v>0</v>
      </c>
      <c r="Y33" s="35"/>
      <c r="Z33" s="35"/>
      <c r="AA33" s="35"/>
      <c r="AB33" s="40">
        <f>SUM(Y33:AA33)</f>
        <v>0</v>
      </c>
      <c r="AC33" s="35"/>
      <c r="AD33" s="35"/>
      <c r="AE33" s="35"/>
      <c r="AF33" s="40">
        <f>SUM(AC33:AE33)</f>
        <v>0</v>
      </c>
      <c r="AG33" s="40">
        <f t="shared" ref="AG33:AG42" si="24">SUM(T33,X33,AB33,AF33)</f>
        <v>0</v>
      </c>
      <c r="AH33" s="41">
        <f>IF(ISERROR(AG33/I33),0,AG33/I33)</f>
        <v>0</v>
      </c>
      <c r="AI33" s="42">
        <f t="shared" ref="AI33:AI42" si="25">IF(ISERROR(AG33/$AG$192),"-",AG33/$AG$192)</f>
        <v>0</v>
      </c>
    </row>
    <row r="34" spans="1:35" ht="12.75" hidden="1" customHeight="1" outlineLevel="1">
      <c r="A34" s="16">
        <v>2</v>
      </c>
      <c r="B34" s="32"/>
      <c r="C34" s="31"/>
      <c r="D34" s="32"/>
      <c r="E34" s="32"/>
      <c r="F34" s="32"/>
      <c r="G34" s="31"/>
      <c r="H34" s="31"/>
      <c r="I34" s="29"/>
      <c r="J34" s="33"/>
      <c r="K34" s="32"/>
      <c r="L34" s="35"/>
      <c r="M34" s="35"/>
      <c r="N34" s="35"/>
      <c r="O34" s="32"/>
      <c r="P34" s="32"/>
      <c r="Q34" s="35"/>
      <c r="R34" s="35"/>
      <c r="S34" s="35"/>
      <c r="T34" s="40">
        <f t="shared" ref="T34" si="26">SUM(Q34:S34)</f>
        <v>0</v>
      </c>
      <c r="U34" s="35"/>
      <c r="V34" s="35"/>
      <c r="W34" s="35"/>
      <c r="X34" s="40">
        <f t="shared" ref="X34" si="27">SUM(U34:W34)</f>
        <v>0</v>
      </c>
      <c r="Y34" s="35"/>
      <c r="Z34" s="35"/>
      <c r="AA34" s="35"/>
      <c r="AB34" s="40">
        <f t="shared" ref="AB34" si="28">SUM(Y34:AA34)</f>
        <v>0</v>
      </c>
      <c r="AC34" s="35"/>
      <c r="AD34" s="35"/>
      <c r="AE34" s="35"/>
      <c r="AF34" s="40">
        <f t="shared" ref="AF34" si="29">SUM(AC34:AE34)</f>
        <v>0</v>
      </c>
      <c r="AG34" s="40">
        <f t="shared" si="24"/>
        <v>0</v>
      </c>
      <c r="AH34" s="41">
        <f t="shared" ref="AH34:AH42" si="30">IF(ISERROR(AG34/I34),0,AG34/I34)</f>
        <v>0</v>
      </c>
      <c r="AI34" s="42">
        <f t="shared" si="25"/>
        <v>0</v>
      </c>
    </row>
    <row r="35" spans="1:35" ht="12.75" hidden="1" customHeight="1" outlineLevel="1">
      <c r="A35" s="16">
        <v>3</v>
      </c>
      <c r="B35" s="32"/>
      <c r="C35" s="31"/>
      <c r="D35" s="32"/>
      <c r="E35" s="32"/>
      <c r="F35" s="32"/>
      <c r="G35" s="31"/>
      <c r="H35" s="31"/>
      <c r="I35" s="29"/>
      <c r="J35" s="33"/>
      <c r="K35" s="32"/>
      <c r="L35" s="35"/>
      <c r="M35" s="35"/>
      <c r="N35" s="35"/>
      <c r="O35" s="32"/>
      <c r="P35" s="32"/>
      <c r="Q35" s="35"/>
      <c r="R35" s="35"/>
      <c r="S35" s="35"/>
      <c r="T35" s="40">
        <f t="shared" ref="T35:T42" si="31">SUM(Q35:S35)</f>
        <v>0</v>
      </c>
      <c r="U35" s="35"/>
      <c r="V35" s="35"/>
      <c r="W35" s="35"/>
      <c r="X35" s="40">
        <f t="shared" ref="X35:X42" si="32">SUM(U35:W35)</f>
        <v>0</v>
      </c>
      <c r="Y35" s="35"/>
      <c r="Z35" s="35"/>
      <c r="AA35" s="35"/>
      <c r="AB35" s="40">
        <f t="shared" ref="AB35:AB42" si="33">SUM(Y35:AA35)</f>
        <v>0</v>
      </c>
      <c r="AC35" s="35"/>
      <c r="AD35" s="35"/>
      <c r="AE35" s="35"/>
      <c r="AF35" s="40">
        <f t="shared" ref="AF35:AF42" si="34">SUM(AC35:AE35)</f>
        <v>0</v>
      </c>
      <c r="AG35" s="40">
        <f t="shared" si="24"/>
        <v>0</v>
      </c>
      <c r="AH35" s="41">
        <f t="shared" si="30"/>
        <v>0</v>
      </c>
      <c r="AI35" s="42">
        <f t="shared" si="25"/>
        <v>0</v>
      </c>
    </row>
    <row r="36" spans="1:35" ht="12.75" hidden="1" customHeight="1" outlineLevel="1">
      <c r="A36" s="16">
        <v>4</v>
      </c>
      <c r="B36" s="32"/>
      <c r="C36" s="31"/>
      <c r="D36" s="32"/>
      <c r="E36" s="32"/>
      <c r="F36" s="32"/>
      <c r="G36" s="31"/>
      <c r="H36" s="31"/>
      <c r="I36" s="29"/>
      <c r="J36" s="33"/>
      <c r="K36" s="32"/>
      <c r="L36" s="35"/>
      <c r="M36" s="35"/>
      <c r="N36" s="35"/>
      <c r="O36" s="32"/>
      <c r="P36" s="32"/>
      <c r="Q36" s="35"/>
      <c r="R36" s="35"/>
      <c r="S36" s="35"/>
      <c r="T36" s="40">
        <f t="shared" si="31"/>
        <v>0</v>
      </c>
      <c r="U36" s="35"/>
      <c r="V36" s="35"/>
      <c r="W36" s="35"/>
      <c r="X36" s="40">
        <f t="shared" si="32"/>
        <v>0</v>
      </c>
      <c r="Y36" s="35"/>
      <c r="Z36" s="35"/>
      <c r="AA36" s="35"/>
      <c r="AB36" s="40">
        <f t="shared" si="33"/>
        <v>0</v>
      </c>
      <c r="AC36" s="35"/>
      <c r="AD36" s="35"/>
      <c r="AE36" s="35"/>
      <c r="AF36" s="40">
        <f t="shared" si="34"/>
        <v>0</v>
      </c>
      <c r="AG36" s="40">
        <f t="shared" si="24"/>
        <v>0</v>
      </c>
      <c r="AH36" s="41">
        <f t="shared" si="30"/>
        <v>0</v>
      </c>
      <c r="AI36" s="42">
        <f t="shared" si="25"/>
        <v>0</v>
      </c>
    </row>
    <row r="37" spans="1:35" ht="12.75" hidden="1" customHeight="1" outlineLevel="1">
      <c r="A37" s="16">
        <v>5</v>
      </c>
      <c r="B37" s="32"/>
      <c r="C37" s="31"/>
      <c r="D37" s="32"/>
      <c r="E37" s="32"/>
      <c r="F37" s="32"/>
      <c r="G37" s="31"/>
      <c r="H37" s="31"/>
      <c r="I37" s="29"/>
      <c r="J37" s="33"/>
      <c r="K37" s="32"/>
      <c r="L37" s="35"/>
      <c r="M37" s="35"/>
      <c r="N37" s="35"/>
      <c r="O37" s="32"/>
      <c r="P37" s="32"/>
      <c r="Q37" s="35"/>
      <c r="R37" s="35"/>
      <c r="S37" s="35"/>
      <c r="T37" s="40">
        <f t="shared" si="31"/>
        <v>0</v>
      </c>
      <c r="U37" s="35"/>
      <c r="V37" s="35"/>
      <c r="W37" s="35"/>
      <c r="X37" s="40">
        <f t="shared" si="32"/>
        <v>0</v>
      </c>
      <c r="Y37" s="35"/>
      <c r="Z37" s="35"/>
      <c r="AA37" s="35"/>
      <c r="AB37" s="40">
        <f t="shared" si="33"/>
        <v>0</v>
      </c>
      <c r="AC37" s="35"/>
      <c r="AD37" s="35"/>
      <c r="AE37" s="35"/>
      <c r="AF37" s="40">
        <f t="shared" si="34"/>
        <v>0</v>
      </c>
      <c r="AG37" s="40">
        <f t="shared" si="24"/>
        <v>0</v>
      </c>
      <c r="AH37" s="41">
        <f t="shared" si="30"/>
        <v>0</v>
      </c>
      <c r="AI37" s="42">
        <f t="shared" si="25"/>
        <v>0</v>
      </c>
    </row>
    <row r="38" spans="1:35" ht="12.75" hidden="1" customHeight="1" outlineLevel="1">
      <c r="A38" s="16">
        <v>6</v>
      </c>
      <c r="B38" s="32"/>
      <c r="C38" s="31"/>
      <c r="D38" s="32"/>
      <c r="E38" s="32"/>
      <c r="F38" s="32"/>
      <c r="G38" s="31"/>
      <c r="H38" s="31"/>
      <c r="I38" s="29"/>
      <c r="J38" s="33"/>
      <c r="K38" s="32"/>
      <c r="L38" s="35"/>
      <c r="M38" s="35"/>
      <c r="N38" s="35"/>
      <c r="O38" s="32"/>
      <c r="P38" s="32"/>
      <c r="Q38" s="35"/>
      <c r="R38" s="35"/>
      <c r="S38" s="35"/>
      <c r="T38" s="40">
        <f t="shared" si="31"/>
        <v>0</v>
      </c>
      <c r="U38" s="35"/>
      <c r="V38" s="35"/>
      <c r="W38" s="35"/>
      <c r="X38" s="40">
        <f t="shared" si="32"/>
        <v>0</v>
      </c>
      <c r="Y38" s="35"/>
      <c r="Z38" s="35"/>
      <c r="AA38" s="35"/>
      <c r="AB38" s="40">
        <f t="shared" si="33"/>
        <v>0</v>
      </c>
      <c r="AC38" s="35"/>
      <c r="AD38" s="35"/>
      <c r="AE38" s="35"/>
      <c r="AF38" s="40">
        <f t="shared" si="34"/>
        <v>0</v>
      </c>
      <c r="AG38" s="40">
        <f t="shared" si="24"/>
        <v>0</v>
      </c>
      <c r="AH38" s="41">
        <f t="shared" si="30"/>
        <v>0</v>
      </c>
      <c r="AI38" s="42">
        <f t="shared" si="25"/>
        <v>0</v>
      </c>
    </row>
    <row r="39" spans="1:35" ht="12.75" hidden="1" customHeight="1" outlineLevel="1">
      <c r="A39" s="16">
        <v>7</v>
      </c>
      <c r="B39" s="32"/>
      <c r="C39" s="31"/>
      <c r="D39" s="32"/>
      <c r="E39" s="32"/>
      <c r="F39" s="32"/>
      <c r="G39" s="31"/>
      <c r="H39" s="31"/>
      <c r="I39" s="29"/>
      <c r="J39" s="33"/>
      <c r="K39" s="32"/>
      <c r="L39" s="35"/>
      <c r="M39" s="35"/>
      <c r="N39" s="35"/>
      <c r="O39" s="32"/>
      <c r="P39" s="32"/>
      <c r="Q39" s="35"/>
      <c r="R39" s="35"/>
      <c r="S39" s="35"/>
      <c r="T39" s="40">
        <f t="shared" si="31"/>
        <v>0</v>
      </c>
      <c r="U39" s="35"/>
      <c r="V39" s="35"/>
      <c r="W39" s="35"/>
      <c r="X39" s="40">
        <f t="shared" si="32"/>
        <v>0</v>
      </c>
      <c r="Y39" s="35"/>
      <c r="Z39" s="35"/>
      <c r="AA39" s="35"/>
      <c r="AB39" s="40">
        <f t="shared" si="33"/>
        <v>0</v>
      </c>
      <c r="AC39" s="35"/>
      <c r="AD39" s="35"/>
      <c r="AE39" s="35"/>
      <c r="AF39" s="40">
        <f t="shared" si="34"/>
        <v>0</v>
      </c>
      <c r="AG39" s="40">
        <f t="shared" si="24"/>
        <v>0</v>
      </c>
      <c r="AH39" s="41">
        <f t="shared" si="30"/>
        <v>0</v>
      </c>
      <c r="AI39" s="42">
        <f t="shared" si="25"/>
        <v>0</v>
      </c>
    </row>
    <row r="40" spans="1:35" ht="12.75" hidden="1" customHeight="1" outlineLevel="1">
      <c r="A40" s="16">
        <v>8</v>
      </c>
      <c r="B40" s="32"/>
      <c r="C40" s="31"/>
      <c r="D40" s="32"/>
      <c r="E40" s="32"/>
      <c r="F40" s="32"/>
      <c r="G40" s="31"/>
      <c r="H40" s="31"/>
      <c r="I40" s="29"/>
      <c r="J40" s="33"/>
      <c r="K40" s="32"/>
      <c r="L40" s="35"/>
      <c r="M40" s="35"/>
      <c r="N40" s="35"/>
      <c r="O40" s="32"/>
      <c r="P40" s="32"/>
      <c r="Q40" s="35"/>
      <c r="R40" s="35"/>
      <c r="S40" s="35"/>
      <c r="T40" s="40">
        <f t="shared" si="31"/>
        <v>0</v>
      </c>
      <c r="U40" s="35"/>
      <c r="V40" s="35"/>
      <c r="W40" s="35"/>
      <c r="X40" s="40">
        <f t="shared" si="32"/>
        <v>0</v>
      </c>
      <c r="Y40" s="35"/>
      <c r="Z40" s="35"/>
      <c r="AA40" s="35"/>
      <c r="AB40" s="40">
        <f t="shared" si="33"/>
        <v>0</v>
      </c>
      <c r="AC40" s="35"/>
      <c r="AD40" s="35"/>
      <c r="AE40" s="35"/>
      <c r="AF40" s="40">
        <f t="shared" si="34"/>
        <v>0</v>
      </c>
      <c r="AG40" s="40">
        <f t="shared" si="24"/>
        <v>0</v>
      </c>
      <c r="AH40" s="41">
        <f t="shared" si="30"/>
        <v>0</v>
      </c>
      <c r="AI40" s="42">
        <f t="shared" si="25"/>
        <v>0</v>
      </c>
    </row>
    <row r="41" spans="1:35" ht="12.75" hidden="1" customHeight="1" outlineLevel="1">
      <c r="A41" s="16">
        <v>9</v>
      </c>
      <c r="B41" s="32"/>
      <c r="C41" s="31"/>
      <c r="D41" s="32"/>
      <c r="E41" s="32"/>
      <c r="F41" s="32"/>
      <c r="G41" s="31"/>
      <c r="H41" s="31"/>
      <c r="I41" s="29"/>
      <c r="J41" s="33"/>
      <c r="K41" s="32"/>
      <c r="L41" s="35"/>
      <c r="M41" s="35"/>
      <c r="N41" s="35"/>
      <c r="O41" s="32"/>
      <c r="P41" s="32"/>
      <c r="Q41" s="35"/>
      <c r="R41" s="35"/>
      <c r="S41" s="35"/>
      <c r="T41" s="40">
        <f t="shared" si="31"/>
        <v>0</v>
      </c>
      <c r="U41" s="35"/>
      <c r="V41" s="35"/>
      <c r="W41" s="35"/>
      <c r="X41" s="40">
        <f t="shared" si="32"/>
        <v>0</v>
      </c>
      <c r="Y41" s="35"/>
      <c r="Z41" s="35"/>
      <c r="AA41" s="35"/>
      <c r="AB41" s="40">
        <f t="shared" si="33"/>
        <v>0</v>
      </c>
      <c r="AC41" s="35"/>
      <c r="AD41" s="35"/>
      <c r="AE41" s="35"/>
      <c r="AF41" s="40">
        <f t="shared" si="34"/>
        <v>0</v>
      </c>
      <c r="AG41" s="40">
        <f t="shared" si="24"/>
        <v>0</v>
      </c>
      <c r="AH41" s="41">
        <f t="shared" si="30"/>
        <v>0</v>
      </c>
      <c r="AI41" s="42">
        <f t="shared" si="25"/>
        <v>0</v>
      </c>
    </row>
    <row r="42" spans="1:35" ht="12.75" hidden="1" customHeight="1" outlineLevel="1">
      <c r="A42" s="16">
        <v>10</v>
      </c>
      <c r="B42" s="32"/>
      <c r="C42" s="31"/>
      <c r="D42" s="32"/>
      <c r="E42" s="32"/>
      <c r="F42" s="32"/>
      <c r="G42" s="31"/>
      <c r="H42" s="31"/>
      <c r="I42" s="29"/>
      <c r="J42" s="34"/>
      <c r="K42" s="32"/>
      <c r="L42" s="35"/>
      <c r="M42" s="35"/>
      <c r="N42" s="35"/>
      <c r="O42" s="32"/>
      <c r="P42" s="32"/>
      <c r="Q42" s="35"/>
      <c r="R42" s="35"/>
      <c r="S42" s="35"/>
      <c r="T42" s="40">
        <f t="shared" si="31"/>
        <v>0</v>
      </c>
      <c r="U42" s="35"/>
      <c r="V42" s="35"/>
      <c r="W42" s="35"/>
      <c r="X42" s="40">
        <f t="shared" si="32"/>
        <v>0</v>
      </c>
      <c r="Y42" s="35"/>
      <c r="Z42" s="35"/>
      <c r="AA42" s="35"/>
      <c r="AB42" s="40">
        <f t="shared" si="33"/>
        <v>0</v>
      </c>
      <c r="AC42" s="35"/>
      <c r="AD42" s="35"/>
      <c r="AE42" s="35"/>
      <c r="AF42" s="40">
        <f t="shared" si="34"/>
        <v>0</v>
      </c>
      <c r="AG42" s="40">
        <f t="shared" si="24"/>
        <v>0</v>
      </c>
      <c r="AH42" s="41">
        <f t="shared" si="30"/>
        <v>0</v>
      </c>
      <c r="AI42" s="42">
        <f t="shared" si="25"/>
        <v>0</v>
      </c>
    </row>
    <row r="43" spans="1:35" ht="12.75" customHeight="1" collapsed="1">
      <c r="A43" s="181" t="s">
        <v>57</v>
      </c>
      <c r="B43" s="182"/>
      <c r="C43" s="182"/>
      <c r="D43" s="182"/>
      <c r="E43" s="182"/>
      <c r="F43" s="182"/>
      <c r="G43" s="182"/>
      <c r="H43" s="183"/>
      <c r="I43" s="55">
        <f>SUM(I33:I42)</f>
        <v>0</v>
      </c>
      <c r="J43" s="55">
        <f>SUM(J33:J42)</f>
        <v>0</v>
      </c>
      <c r="K43" s="56"/>
      <c r="L43" s="55">
        <f>SUM(L33:L42)</f>
        <v>0</v>
      </c>
      <c r="M43" s="55">
        <f>SUM(M33:M42)</f>
        <v>0</v>
      </c>
      <c r="N43" s="55">
        <f>SUM(N33:N42)</f>
        <v>0</v>
      </c>
      <c r="O43" s="57"/>
      <c r="P43" s="58"/>
      <c r="Q43" s="55">
        <f t="shared" ref="Q43:AG43" si="35">SUM(Q33:Q42)</f>
        <v>0</v>
      </c>
      <c r="R43" s="55">
        <f t="shared" si="35"/>
        <v>0</v>
      </c>
      <c r="S43" s="55">
        <f t="shared" si="35"/>
        <v>0</v>
      </c>
      <c r="T43" s="60">
        <f t="shared" si="35"/>
        <v>0</v>
      </c>
      <c r="U43" s="55">
        <f t="shared" si="35"/>
        <v>0</v>
      </c>
      <c r="V43" s="55">
        <f t="shared" si="35"/>
        <v>0</v>
      </c>
      <c r="W43" s="55">
        <f t="shared" si="35"/>
        <v>0</v>
      </c>
      <c r="X43" s="60">
        <f t="shared" si="35"/>
        <v>0</v>
      </c>
      <c r="Y43" s="55">
        <f t="shared" si="35"/>
        <v>0</v>
      </c>
      <c r="Z43" s="55">
        <f t="shared" si="35"/>
        <v>0</v>
      </c>
      <c r="AA43" s="55">
        <f t="shared" si="35"/>
        <v>0</v>
      </c>
      <c r="AB43" s="60">
        <f t="shared" si="35"/>
        <v>0</v>
      </c>
      <c r="AC43" s="55">
        <f t="shared" si="35"/>
        <v>0</v>
      </c>
      <c r="AD43" s="55">
        <f t="shared" si="35"/>
        <v>0</v>
      </c>
      <c r="AE43" s="55">
        <f t="shared" si="35"/>
        <v>0</v>
      </c>
      <c r="AF43" s="60">
        <f t="shared" si="35"/>
        <v>0</v>
      </c>
      <c r="AG43" s="53">
        <f t="shared" si="35"/>
        <v>0</v>
      </c>
      <c r="AH43" s="54">
        <f>IF(ISERROR(AG43/I43),0,AG43/I43)</f>
        <v>0</v>
      </c>
      <c r="AI43" s="54">
        <f>IF(ISERROR(AG43/$AG$192),0,AG43/$AG$192)</f>
        <v>0</v>
      </c>
    </row>
    <row r="44" spans="1:35" ht="12.75" customHeight="1">
      <c r="A44" s="36"/>
      <c r="B44" s="187" t="s">
        <v>14</v>
      </c>
      <c r="C44" s="188"/>
      <c r="D44" s="189"/>
      <c r="E44" s="18"/>
      <c r="F44" s="19"/>
      <c r="G44" s="20"/>
      <c r="H44" s="20"/>
      <c r="I44" s="21"/>
      <c r="J44" s="22"/>
      <c r="K44" s="23"/>
      <c r="L44" s="24"/>
      <c r="M44" s="24"/>
      <c r="N44" s="24"/>
      <c r="O44" s="19"/>
      <c r="P44" s="25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6"/>
      <c r="AI44" s="26"/>
    </row>
    <row r="45" spans="1:35" ht="12.75" hidden="1" customHeight="1" outlineLevel="1">
      <c r="A45" s="16">
        <v>1</v>
      </c>
      <c r="B45" s="28"/>
      <c r="C45" s="27"/>
      <c r="D45" s="28"/>
      <c r="E45" s="28"/>
      <c r="F45" s="28"/>
      <c r="G45" s="27"/>
      <c r="H45" s="27"/>
      <c r="I45" s="29"/>
      <c r="J45" s="30"/>
      <c r="K45" s="28"/>
      <c r="L45" s="35"/>
      <c r="M45" s="35"/>
      <c r="N45" s="35"/>
      <c r="O45" s="28"/>
      <c r="P45" s="28"/>
      <c r="Q45" s="35"/>
      <c r="R45" s="35"/>
      <c r="S45" s="35"/>
      <c r="T45" s="40">
        <f>SUM(Q45:S45)</f>
        <v>0</v>
      </c>
      <c r="U45" s="35"/>
      <c r="V45" s="35"/>
      <c r="W45" s="35"/>
      <c r="X45" s="40">
        <f>SUM(U45:W45)</f>
        <v>0</v>
      </c>
      <c r="Y45" s="35"/>
      <c r="Z45" s="35"/>
      <c r="AA45" s="35"/>
      <c r="AB45" s="40">
        <f>SUM(Y45:AA45)</f>
        <v>0</v>
      </c>
      <c r="AC45" s="35"/>
      <c r="AD45" s="35"/>
      <c r="AE45" s="35"/>
      <c r="AF45" s="40">
        <f>SUM(AC45:AE45)</f>
        <v>0</v>
      </c>
      <c r="AG45" s="40">
        <f t="shared" ref="AG45:AG54" si="36">SUM(T45,X45,AB45,AF45)</f>
        <v>0</v>
      </c>
      <c r="AH45" s="41">
        <f>IF(ISERROR(AG45/I45),0,AG45/I45)</f>
        <v>0</v>
      </c>
      <c r="AI45" s="42">
        <f t="shared" ref="AI45:AI54" si="37">IF(ISERROR(AG45/$AG$192),"-",AG45/$AG$192)</f>
        <v>0</v>
      </c>
    </row>
    <row r="46" spans="1:35" ht="12.75" hidden="1" customHeight="1" outlineLevel="1">
      <c r="A46" s="16">
        <v>2</v>
      </c>
      <c r="B46" s="32"/>
      <c r="C46" s="31"/>
      <c r="D46" s="32"/>
      <c r="E46" s="32"/>
      <c r="F46" s="32"/>
      <c r="G46" s="31"/>
      <c r="H46" s="31"/>
      <c r="I46" s="29"/>
      <c r="J46" s="33"/>
      <c r="K46" s="32"/>
      <c r="L46" s="35"/>
      <c r="M46" s="35"/>
      <c r="N46" s="35"/>
      <c r="O46" s="32"/>
      <c r="P46" s="32"/>
      <c r="Q46" s="35"/>
      <c r="R46" s="35"/>
      <c r="S46" s="35"/>
      <c r="T46" s="40">
        <f t="shared" ref="T46" si="38">SUM(Q46:S46)</f>
        <v>0</v>
      </c>
      <c r="U46" s="35"/>
      <c r="V46" s="35"/>
      <c r="W46" s="35"/>
      <c r="X46" s="40">
        <f t="shared" ref="X46" si="39">SUM(U46:W46)</f>
        <v>0</v>
      </c>
      <c r="Y46" s="35"/>
      <c r="Z46" s="35"/>
      <c r="AA46" s="35"/>
      <c r="AB46" s="40">
        <f t="shared" ref="AB46" si="40">SUM(Y46:AA46)</f>
        <v>0</v>
      </c>
      <c r="AC46" s="35"/>
      <c r="AD46" s="35"/>
      <c r="AE46" s="35"/>
      <c r="AF46" s="40">
        <f t="shared" ref="AF46" si="41">SUM(AC46:AE46)</f>
        <v>0</v>
      </c>
      <c r="AG46" s="40">
        <f t="shared" si="36"/>
        <v>0</v>
      </c>
      <c r="AH46" s="41">
        <f t="shared" ref="AH46:AH54" si="42">IF(ISERROR(AG46/I46),0,AG46/I46)</f>
        <v>0</v>
      </c>
      <c r="AI46" s="42">
        <f t="shared" si="37"/>
        <v>0</v>
      </c>
    </row>
    <row r="47" spans="1:35" ht="12.75" hidden="1" customHeight="1" outlineLevel="1">
      <c r="A47" s="16">
        <v>3</v>
      </c>
      <c r="B47" s="32"/>
      <c r="C47" s="31"/>
      <c r="D47" s="32"/>
      <c r="E47" s="32"/>
      <c r="F47" s="32"/>
      <c r="G47" s="31"/>
      <c r="H47" s="31"/>
      <c r="I47" s="29"/>
      <c r="J47" s="33"/>
      <c r="K47" s="32"/>
      <c r="L47" s="35"/>
      <c r="M47" s="35"/>
      <c r="N47" s="35"/>
      <c r="O47" s="32"/>
      <c r="P47" s="32"/>
      <c r="Q47" s="35"/>
      <c r="R47" s="35"/>
      <c r="S47" s="35"/>
      <c r="T47" s="40">
        <f t="shared" ref="T47:T54" si="43">SUM(Q47:S47)</f>
        <v>0</v>
      </c>
      <c r="U47" s="35"/>
      <c r="V47" s="35"/>
      <c r="W47" s="35"/>
      <c r="X47" s="40">
        <f t="shared" ref="X47:X54" si="44">SUM(U47:W47)</f>
        <v>0</v>
      </c>
      <c r="Y47" s="35"/>
      <c r="Z47" s="35"/>
      <c r="AA47" s="35"/>
      <c r="AB47" s="40">
        <f t="shared" ref="AB47:AB54" si="45">SUM(Y47:AA47)</f>
        <v>0</v>
      </c>
      <c r="AC47" s="35"/>
      <c r="AD47" s="35"/>
      <c r="AE47" s="35"/>
      <c r="AF47" s="40">
        <f t="shared" ref="AF47:AF54" si="46">SUM(AC47:AE47)</f>
        <v>0</v>
      </c>
      <c r="AG47" s="40">
        <f t="shared" si="36"/>
        <v>0</v>
      </c>
      <c r="AH47" s="41">
        <f t="shared" si="42"/>
        <v>0</v>
      </c>
      <c r="AI47" s="42">
        <f t="shared" si="37"/>
        <v>0</v>
      </c>
    </row>
    <row r="48" spans="1:35" ht="12.75" hidden="1" customHeight="1" outlineLevel="1">
      <c r="A48" s="16">
        <v>4</v>
      </c>
      <c r="B48" s="32"/>
      <c r="C48" s="31"/>
      <c r="D48" s="32"/>
      <c r="E48" s="32"/>
      <c r="F48" s="32"/>
      <c r="G48" s="31"/>
      <c r="H48" s="31"/>
      <c r="I48" s="29"/>
      <c r="J48" s="33"/>
      <c r="K48" s="32"/>
      <c r="L48" s="35"/>
      <c r="M48" s="35"/>
      <c r="N48" s="35"/>
      <c r="O48" s="32"/>
      <c r="P48" s="32"/>
      <c r="Q48" s="35"/>
      <c r="R48" s="35"/>
      <c r="S48" s="35"/>
      <c r="T48" s="40">
        <f t="shared" si="43"/>
        <v>0</v>
      </c>
      <c r="U48" s="35"/>
      <c r="V48" s="35"/>
      <c r="W48" s="35"/>
      <c r="X48" s="40">
        <f t="shared" si="44"/>
        <v>0</v>
      </c>
      <c r="Y48" s="35"/>
      <c r="Z48" s="35"/>
      <c r="AA48" s="35"/>
      <c r="AB48" s="40">
        <f t="shared" si="45"/>
        <v>0</v>
      </c>
      <c r="AC48" s="35"/>
      <c r="AD48" s="35"/>
      <c r="AE48" s="35"/>
      <c r="AF48" s="40">
        <f t="shared" si="46"/>
        <v>0</v>
      </c>
      <c r="AG48" s="40">
        <f t="shared" si="36"/>
        <v>0</v>
      </c>
      <c r="AH48" s="41">
        <f t="shared" si="42"/>
        <v>0</v>
      </c>
      <c r="AI48" s="42">
        <f t="shared" si="37"/>
        <v>0</v>
      </c>
    </row>
    <row r="49" spans="1:35" ht="12.75" hidden="1" customHeight="1" outlineLevel="1">
      <c r="A49" s="16">
        <v>5</v>
      </c>
      <c r="B49" s="32"/>
      <c r="C49" s="31"/>
      <c r="D49" s="32"/>
      <c r="E49" s="32"/>
      <c r="F49" s="32"/>
      <c r="G49" s="31"/>
      <c r="H49" s="31"/>
      <c r="I49" s="29"/>
      <c r="J49" s="33"/>
      <c r="K49" s="32"/>
      <c r="L49" s="35"/>
      <c r="M49" s="35"/>
      <c r="N49" s="35"/>
      <c r="O49" s="32"/>
      <c r="P49" s="32"/>
      <c r="Q49" s="35"/>
      <c r="R49" s="35"/>
      <c r="S49" s="35"/>
      <c r="T49" s="40">
        <f t="shared" si="43"/>
        <v>0</v>
      </c>
      <c r="U49" s="35"/>
      <c r="V49" s="35"/>
      <c r="W49" s="35"/>
      <c r="X49" s="40">
        <f t="shared" si="44"/>
        <v>0</v>
      </c>
      <c r="Y49" s="35"/>
      <c r="Z49" s="35"/>
      <c r="AA49" s="35"/>
      <c r="AB49" s="40">
        <f t="shared" si="45"/>
        <v>0</v>
      </c>
      <c r="AC49" s="35"/>
      <c r="AD49" s="35"/>
      <c r="AE49" s="35"/>
      <c r="AF49" s="40">
        <f t="shared" si="46"/>
        <v>0</v>
      </c>
      <c r="AG49" s="40">
        <f t="shared" si="36"/>
        <v>0</v>
      </c>
      <c r="AH49" s="41">
        <f t="shared" si="42"/>
        <v>0</v>
      </c>
      <c r="AI49" s="42">
        <f t="shared" si="37"/>
        <v>0</v>
      </c>
    </row>
    <row r="50" spans="1:35" ht="12.75" hidden="1" customHeight="1" outlineLevel="1">
      <c r="A50" s="16">
        <v>6</v>
      </c>
      <c r="B50" s="32"/>
      <c r="C50" s="31"/>
      <c r="D50" s="32"/>
      <c r="E50" s="32"/>
      <c r="F50" s="32"/>
      <c r="G50" s="31"/>
      <c r="H50" s="31"/>
      <c r="I50" s="29"/>
      <c r="J50" s="33"/>
      <c r="K50" s="32"/>
      <c r="L50" s="35"/>
      <c r="M50" s="35"/>
      <c r="N50" s="35"/>
      <c r="O50" s="32"/>
      <c r="P50" s="32"/>
      <c r="Q50" s="35"/>
      <c r="R50" s="35"/>
      <c r="S50" s="35"/>
      <c r="T50" s="40">
        <f t="shared" si="43"/>
        <v>0</v>
      </c>
      <c r="U50" s="35"/>
      <c r="V50" s="35"/>
      <c r="W50" s="35"/>
      <c r="X50" s="40">
        <f t="shared" si="44"/>
        <v>0</v>
      </c>
      <c r="Y50" s="35"/>
      <c r="Z50" s="35"/>
      <c r="AA50" s="35"/>
      <c r="AB50" s="40">
        <f t="shared" si="45"/>
        <v>0</v>
      </c>
      <c r="AC50" s="35"/>
      <c r="AD50" s="35"/>
      <c r="AE50" s="35"/>
      <c r="AF50" s="40">
        <f t="shared" si="46"/>
        <v>0</v>
      </c>
      <c r="AG50" s="40">
        <f t="shared" si="36"/>
        <v>0</v>
      </c>
      <c r="AH50" s="41">
        <f t="shared" si="42"/>
        <v>0</v>
      </c>
      <c r="AI50" s="42">
        <f t="shared" si="37"/>
        <v>0</v>
      </c>
    </row>
    <row r="51" spans="1:35" ht="12.75" hidden="1" customHeight="1" outlineLevel="1">
      <c r="A51" s="16">
        <v>7</v>
      </c>
      <c r="B51" s="32"/>
      <c r="C51" s="31"/>
      <c r="D51" s="32"/>
      <c r="E51" s="32"/>
      <c r="F51" s="32"/>
      <c r="G51" s="31"/>
      <c r="H51" s="31"/>
      <c r="I51" s="29"/>
      <c r="J51" s="33"/>
      <c r="K51" s="32"/>
      <c r="L51" s="35"/>
      <c r="M51" s="35"/>
      <c r="N51" s="35"/>
      <c r="O51" s="32"/>
      <c r="P51" s="32"/>
      <c r="Q51" s="35"/>
      <c r="R51" s="35"/>
      <c r="S51" s="35"/>
      <c r="T51" s="40">
        <f t="shared" si="43"/>
        <v>0</v>
      </c>
      <c r="U51" s="35"/>
      <c r="V51" s="35"/>
      <c r="W51" s="35"/>
      <c r="X51" s="40">
        <f t="shared" si="44"/>
        <v>0</v>
      </c>
      <c r="Y51" s="35"/>
      <c r="Z51" s="35"/>
      <c r="AA51" s="35"/>
      <c r="AB51" s="40">
        <f t="shared" si="45"/>
        <v>0</v>
      </c>
      <c r="AC51" s="35"/>
      <c r="AD51" s="35"/>
      <c r="AE51" s="35"/>
      <c r="AF51" s="40">
        <f t="shared" si="46"/>
        <v>0</v>
      </c>
      <c r="AG51" s="40">
        <f t="shared" si="36"/>
        <v>0</v>
      </c>
      <c r="AH51" s="41">
        <f t="shared" si="42"/>
        <v>0</v>
      </c>
      <c r="AI51" s="42">
        <f t="shared" si="37"/>
        <v>0</v>
      </c>
    </row>
    <row r="52" spans="1:35" ht="12.75" hidden="1" customHeight="1" outlineLevel="1">
      <c r="A52" s="16">
        <v>8</v>
      </c>
      <c r="B52" s="32"/>
      <c r="C52" s="31"/>
      <c r="D52" s="32"/>
      <c r="E52" s="32"/>
      <c r="F52" s="32"/>
      <c r="G52" s="31"/>
      <c r="H52" s="31"/>
      <c r="I52" s="29"/>
      <c r="J52" s="33"/>
      <c r="K52" s="32"/>
      <c r="L52" s="35"/>
      <c r="M52" s="35"/>
      <c r="N52" s="35"/>
      <c r="O52" s="32"/>
      <c r="P52" s="32"/>
      <c r="Q52" s="35"/>
      <c r="R52" s="35"/>
      <c r="S52" s="35"/>
      <c r="T52" s="40">
        <f t="shared" si="43"/>
        <v>0</v>
      </c>
      <c r="U52" s="35"/>
      <c r="V52" s="35"/>
      <c r="W52" s="35"/>
      <c r="X52" s="40">
        <f t="shared" si="44"/>
        <v>0</v>
      </c>
      <c r="Y52" s="35"/>
      <c r="Z52" s="35"/>
      <c r="AA52" s="35"/>
      <c r="AB52" s="40">
        <f t="shared" si="45"/>
        <v>0</v>
      </c>
      <c r="AC52" s="35"/>
      <c r="AD52" s="35"/>
      <c r="AE52" s="35"/>
      <c r="AF52" s="40">
        <f t="shared" si="46"/>
        <v>0</v>
      </c>
      <c r="AG52" s="40">
        <f t="shared" si="36"/>
        <v>0</v>
      </c>
      <c r="AH52" s="41">
        <f t="shared" si="42"/>
        <v>0</v>
      </c>
      <c r="AI52" s="42">
        <f t="shared" si="37"/>
        <v>0</v>
      </c>
    </row>
    <row r="53" spans="1:35" ht="12.75" hidden="1" customHeight="1" outlineLevel="1">
      <c r="A53" s="16">
        <v>9</v>
      </c>
      <c r="B53" s="32"/>
      <c r="C53" s="31"/>
      <c r="D53" s="32"/>
      <c r="E53" s="32"/>
      <c r="F53" s="32"/>
      <c r="G53" s="31"/>
      <c r="H53" s="31"/>
      <c r="I53" s="29"/>
      <c r="J53" s="33"/>
      <c r="K53" s="32"/>
      <c r="L53" s="35"/>
      <c r="M53" s="35"/>
      <c r="N53" s="35"/>
      <c r="O53" s="32"/>
      <c r="P53" s="32"/>
      <c r="Q53" s="35"/>
      <c r="R53" s="35"/>
      <c r="S53" s="35"/>
      <c r="T53" s="40">
        <f t="shared" si="43"/>
        <v>0</v>
      </c>
      <c r="U53" s="35"/>
      <c r="V53" s="35"/>
      <c r="W53" s="35"/>
      <c r="X53" s="40">
        <f t="shared" si="44"/>
        <v>0</v>
      </c>
      <c r="Y53" s="35"/>
      <c r="Z53" s="35"/>
      <c r="AA53" s="35"/>
      <c r="AB53" s="40">
        <f t="shared" si="45"/>
        <v>0</v>
      </c>
      <c r="AC53" s="35"/>
      <c r="AD53" s="35"/>
      <c r="AE53" s="35"/>
      <c r="AF53" s="40">
        <f t="shared" si="46"/>
        <v>0</v>
      </c>
      <c r="AG53" s="40">
        <f t="shared" si="36"/>
        <v>0</v>
      </c>
      <c r="AH53" s="41">
        <f t="shared" si="42"/>
        <v>0</v>
      </c>
      <c r="AI53" s="42">
        <f t="shared" si="37"/>
        <v>0</v>
      </c>
    </row>
    <row r="54" spans="1:35" ht="12.75" hidden="1" customHeight="1" outlineLevel="1">
      <c r="A54" s="16">
        <v>10</v>
      </c>
      <c r="B54" s="32"/>
      <c r="C54" s="31"/>
      <c r="D54" s="32"/>
      <c r="E54" s="32"/>
      <c r="F54" s="32"/>
      <c r="G54" s="31"/>
      <c r="H54" s="31"/>
      <c r="I54" s="29"/>
      <c r="J54" s="34"/>
      <c r="K54" s="32"/>
      <c r="L54" s="35"/>
      <c r="M54" s="35"/>
      <c r="N54" s="35"/>
      <c r="O54" s="32"/>
      <c r="P54" s="32"/>
      <c r="Q54" s="35"/>
      <c r="R54" s="35"/>
      <c r="S54" s="35"/>
      <c r="T54" s="40">
        <f t="shared" si="43"/>
        <v>0</v>
      </c>
      <c r="U54" s="35"/>
      <c r="V54" s="35"/>
      <c r="W54" s="35"/>
      <c r="X54" s="40">
        <f t="shared" si="44"/>
        <v>0</v>
      </c>
      <c r="Y54" s="35"/>
      <c r="Z54" s="35"/>
      <c r="AA54" s="35"/>
      <c r="AB54" s="40">
        <f t="shared" si="45"/>
        <v>0</v>
      </c>
      <c r="AC54" s="35"/>
      <c r="AD54" s="35"/>
      <c r="AE54" s="35"/>
      <c r="AF54" s="40">
        <f t="shared" si="46"/>
        <v>0</v>
      </c>
      <c r="AG54" s="40">
        <f t="shared" si="36"/>
        <v>0</v>
      </c>
      <c r="AH54" s="41">
        <f t="shared" si="42"/>
        <v>0</v>
      </c>
      <c r="AI54" s="42">
        <f t="shared" si="37"/>
        <v>0</v>
      </c>
    </row>
    <row r="55" spans="1:35" ht="12.75" customHeight="1" collapsed="1">
      <c r="A55" s="181" t="s">
        <v>58</v>
      </c>
      <c r="B55" s="182"/>
      <c r="C55" s="182"/>
      <c r="D55" s="182"/>
      <c r="E55" s="182"/>
      <c r="F55" s="182"/>
      <c r="G55" s="182"/>
      <c r="H55" s="183"/>
      <c r="I55" s="55">
        <f>SUM(I45:I54)</f>
        <v>0</v>
      </c>
      <c r="J55" s="55">
        <f>SUM(J45:J54)</f>
        <v>0</v>
      </c>
      <c r="K55" s="56"/>
      <c r="L55" s="55">
        <f>SUM(L45:L54)</f>
        <v>0</v>
      </c>
      <c r="M55" s="55">
        <f>SUM(M45:M54)</f>
        <v>0</v>
      </c>
      <c r="N55" s="55">
        <f>SUM(N45:N54)</f>
        <v>0</v>
      </c>
      <c r="O55" s="57"/>
      <c r="P55" s="58"/>
      <c r="Q55" s="55">
        <f t="shared" ref="Q55:AG55" si="47">SUM(Q45:Q54)</f>
        <v>0</v>
      </c>
      <c r="R55" s="55">
        <f t="shared" si="47"/>
        <v>0</v>
      </c>
      <c r="S55" s="55">
        <f t="shared" si="47"/>
        <v>0</v>
      </c>
      <c r="T55" s="60">
        <f t="shared" si="47"/>
        <v>0</v>
      </c>
      <c r="U55" s="55">
        <f t="shared" si="47"/>
        <v>0</v>
      </c>
      <c r="V55" s="55">
        <f t="shared" si="47"/>
        <v>0</v>
      </c>
      <c r="W55" s="55">
        <f t="shared" si="47"/>
        <v>0</v>
      </c>
      <c r="X55" s="60">
        <f t="shared" si="47"/>
        <v>0</v>
      </c>
      <c r="Y55" s="55">
        <f t="shared" si="47"/>
        <v>0</v>
      </c>
      <c r="Z55" s="55">
        <f t="shared" si="47"/>
        <v>0</v>
      </c>
      <c r="AA55" s="55">
        <f t="shared" si="47"/>
        <v>0</v>
      </c>
      <c r="AB55" s="60">
        <f t="shared" si="47"/>
        <v>0</v>
      </c>
      <c r="AC55" s="55">
        <f t="shared" si="47"/>
        <v>0</v>
      </c>
      <c r="AD55" s="55">
        <f t="shared" si="47"/>
        <v>0</v>
      </c>
      <c r="AE55" s="55">
        <f t="shared" si="47"/>
        <v>0</v>
      </c>
      <c r="AF55" s="60">
        <f t="shared" si="47"/>
        <v>0</v>
      </c>
      <c r="AG55" s="53">
        <f t="shared" si="47"/>
        <v>0</v>
      </c>
      <c r="AH55" s="54">
        <f>IF(ISERROR(AG55/I55),0,AG55/I55)</f>
        <v>0</v>
      </c>
      <c r="AI55" s="54">
        <f>IF(ISERROR(AG55/$AG$192),0,AG55/$AG$192)</f>
        <v>0</v>
      </c>
    </row>
    <row r="56" spans="1:35" ht="12.75" customHeight="1">
      <c r="A56" s="36"/>
      <c r="B56" s="187" t="s">
        <v>59</v>
      </c>
      <c r="C56" s="188"/>
      <c r="D56" s="189"/>
      <c r="E56" s="18"/>
      <c r="F56" s="19"/>
      <c r="G56" s="20"/>
      <c r="H56" s="20"/>
      <c r="I56" s="21"/>
      <c r="J56" s="22"/>
      <c r="K56" s="23"/>
      <c r="L56" s="24"/>
      <c r="M56" s="24"/>
      <c r="N56" s="24"/>
      <c r="O56" s="19"/>
      <c r="P56" s="25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6"/>
      <c r="AI56" s="26"/>
    </row>
    <row r="57" spans="1:35" ht="12.75" hidden="1" customHeight="1" outlineLevel="1">
      <c r="A57" s="16">
        <v>1</v>
      </c>
      <c r="B57" s="28"/>
      <c r="C57" s="27"/>
      <c r="D57" s="28"/>
      <c r="E57" s="28"/>
      <c r="F57" s="28"/>
      <c r="G57" s="27"/>
      <c r="H57" s="27"/>
      <c r="I57" s="29"/>
      <c r="J57" s="30"/>
      <c r="K57" s="28"/>
      <c r="L57" s="35"/>
      <c r="M57" s="35"/>
      <c r="N57" s="35"/>
      <c r="O57" s="28"/>
      <c r="P57" s="28"/>
      <c r="Q57" s="35"/>
      <c r="R57" s="35"/>
      <c r="S57" s="35"/>
      <c r="T57" s="40">
        <f>SUM(Q57:S57)</f>
        <v>0</v>
      </c>
      <c r="U57" s="35"/>
      <c r="V57" s="35"/>
      <c r="W57" s="35"/>
      <c r="X57" s="40">
        <f>SUM(U57:W57)</f>
        <v>0</v>
      </c>
      <c r="Y57" s="35"/>
      <c r="Z57" s="35"/>
      <c r="AA57" s="35"/>
      <c r="AB57" s="40">
        <f>SUM(Y57:AA57)</f>
        <v>0</v>
      </c>
      <c r="AC57" s="35"/>
      <c r="AD57" s="35"/>
      <c r="AE57" s="35"/>
      <c r="AF57" s="40">
        <f>SUM(AC57:AE57)</f>
        <v>0</v>
      </c>
      <c r="AG57" s="40">
        <f t="shared" ref="AG57:AG66" si="48">SUM(T57,X57,AB57,AF57)</f>
        <v>0</v>
      </c>
      <c r="AH57" s="41">
        <f>IF(ISERROR(AG57/I57),0,AG57/I57)</f>
        <v>0</v>
      </c>
      <c r="AI57" s="42">
        <f t="shared" ref="AI57:AI66" si="49">IF(ISERROR(AG57/$AG$192),"-",AG57/$AG$192)</f>
        <v>0</v>
      </c>
    </row>
    <row r="58" spans="1:35" ht="12.75" hidden="1" customHeight="1" outlineLevel="1">
      <c r="A58" s="16">
        <v>2</v>
      </c>
      <c r="B58" s="32"/>
      <c r="C58" s="31"/>
      <c r="D58" s="32"/>
      <c r="E58" s="32"/>
      <c r="F58" s="32"/>
      <c r="G58" s="31"/>
      <c r="H58" s="31"/>
      <c r="I58" s="29"/>
      <c r="J58" s="33"/>
      <c r="K58" s="32"/>
      <c r="L58" s="35"/>
      <c r="M58" s="35"/>
      <c r="N58" s="35"/>
      <c r="O58" s="32"/>
      <c r="P58" s="32"/>
      <c r="Q58" s="35"/>
      <c r="R58" s="35"/>
      <c r="S58" s="35"/>
      <c r="T58" s="40">
        <f t="shared" ref="T58" si="50">SUM(Q58:S58)</f>
        <v>0</v>
      </c>
      <c r="U58" s="35"/>
      <c r="V58" s="35"/>
      <c r="W58" s="35"/>
      <c r="X58" s="40">
        <f t="shared" ref="X58" si="51">SUM(U58:W58)</f>
        <v>0</v>
      </c>
      <c r="Y58" s="35"/>
      <c r="Z58" s="35"/>
      <c r="AA58" s="35"/>
      <c r="AB58" s="40">
        <f t="shared" ref="AB58" si="52">SUM(Y58:AA58)</f>
        <v>0</v>
      </c>
      <c r="AC58" s="35"/>
      <c r="AD58" s="35"/>
      <c r="AE58" s="35"/>
      <c r="AF58" s="40">
        <f t="shared" ref="AF58" si="53">SUM(AC58:AE58)</f>
        <v>0</v>
      </c>
      <c r="AG58" s="40">
        <f t="shared" si="48"/>
        <v>0</v>
      </c>
      <c r="AH58" s="41">
        <f t="shared" ref="AH58:AH66" si="54">IF(ISERROR(AG58/I58),0,AG58/I58)</f>
        <v>0</v>
      </c>
      <c r="AI58" s="42">
        <f t="shared" si="49"/>
        <v>0</v>
      </c>
    </row>
    <row r="59" spans="1:35" ht="12.75" hidden="1" customHeight="1" outlineLevel="1">
      <c r="A59" s="16">
        <v>3</v>
      </c>
      <c r="B59" s="32"/>
      <c r="C59" s="31"/>
      <c r="D59" s="32"/>
      <c r="E59" s="32"/>
      <c r="F59" s="32"/>
      <c r="G59" s="31"/>
      <c r="H59" s="31"/>
      <c r="I59" s="29"/>
      <c r="J59" s="33"/>
      <c r="K59" s="32"/>
      <c r="L59" s="35"/>
      <c r="M59" s="35"/>
      <c r="N59" s="35"/>
      <c r="O59" s="32"/>
      <c r="P59" s="32"/>
      <c r="Q59" s="35"/>
      <c r="R59" s="35"/>
      <c r="S59" s="35"/>
      <c r="T59" s="40">
        <f t="shared" ref="T59:T66" si="55">SUM(Q59:S59)</f>
        <v>0</v>
      </c>
      <c r="U59" s="35"/>
      <c r="V59" s="35"/>
      <c r="W59" s="35"/>
      <c r="X59" s="40">
        <f t="shared" ref="X59:X66" si="56">SUM(U59:W59)</f>
        <v>0</v>
      </c>
      <c r="Y59" s="35"/>
      <c r="Z59" s="35"/>
      <c r="AA59" s="35"/>
      <c r="AB59" s="40">
        <f t="shared" ref="AB59:AB66" si="57">SUM(Y59:AA59)</f>
        <v>0</v>
      </c>
      <c r="AC59" s="35"/>
      <c r="AD59" s="35"/>
      <c r="AE59" s="35"/>
      <c r="AF59" s="40">
        <f t="shared" ref="AF59:AF66" si="58">SUM(AC59:AE59)</f>
        <v>0</v>
      </c>
      <c r="AG59" s="40">
        <f t="shared" si="48"/>
        <v>0</v>
      </c>
      <c r="AH59" s="41">
        <f t="shared" si="54"/>
        <v>0</v>
      </c>
      <c r="AI59" s="42">
        <f t="shared" si="49"/>
        <v>0</v>
      </c>
    </row>
    <row r="60" spans="1:35" ht="12.75" hidden="1" customHeight="1" outlineLevel="1">
      <c r="A60" s="16">
        <v>4</v>
      </c>
      <c r="B60" s="32"/>
      <c r="C60" s="31"/>
      <c r="D60" s="32"/>
      <c r="E60" s="32"/>
      <c r="F60" s="32"/>
      <c r="G60" s="31"/>
      <c r="H60" s="31"/>
      <c r="I60" s="29"/>
      <c r="J60" s="33"/>
      <c r="K60" s="32"/>
      <c r="L60" s="35"/>
      <c r="M60" s="35"/>
      <c r="N60" s="35"/>
      <c r="O60" s="32"/>
      <c r="P60" s="32"/>
      <c r="Q60" s="35"/>
      <c r="R60" s="35"/>
      <c r="S60" s="35"/>
      <c r="T60" s="40">
        <f t="shared" si="55"/>
        <v>0</v>
      </c>
      <c r="U60" s="35"/>
      <c r="V60" s="35"/>
      <c r="W60" s="35"/>
      <c r="X60" s="40">
        <f t="shared" si="56"/>
        <v>0</v>
      </c>
      <c r="Y60" s="35"/>
      <c r="Z60" s="35"/>
      <c r="AA60" s="35"/>
      <c r="AB60" s="40">
        <f t="shared" si="57"/>
        <v>0</v>
      </c>
      <c r="AC60" s="35"/>
      <c r="AD60" s="35"/>
      <c r="AE60" s="35"/>
      <c r="AF60" s="40">
        <f t="shared" si="58"/>
        <v>0</v>
      </c>
      <c r="AG60" s="40">
        <f t="shared" si="48"/>
        <v>0</v>
      </c>
      <c r="AH60" s="41">
        <f t="shared" si="54"/>
        <v>0</v>
      </c>
      <c r="AI60" s="42">
        <f t="shared" si="49"/>
        <v>0</v>
      </c>
    </row>
    <row r="61" spans="1:35" ht="12.75" hidden="1" customHeight="1" outlineLevel="1">
      <c r="A61" s="16">
        <v>5</v>
      </c>
      <c r="B61" s="32"/>
      <c r="C61" s="31"/>
      <c r="D61" s="32"/>
      <c r="E61" s="32"/>
      <c r="F61" s="32"/>
      <c r="G61" s="31"/>
      <c r="H61" s="31"/>
      <c r="I61" s="29"/>
      <c r="J61" s="33"/>
      <c r="K61" s="32"/>
      <c r="L61" s="35"/>
      <c r="M61" s="35"/>
      <c r="N61" s="35"/>
      <c r="O61" s="32"/>
      <c r="P61" s="32"/>
      <c r="Q61" s="35"/>
      <c r="R61" s="35"/>
      <c r="S61" s="35"/>
      <c r="T61" s="40">
        <f t="shared" si="55"/>
        <v>0</v>
      </c>
      <c r="U61" s="35"/>
      <c r="V61" s="35"/>
      <c r="W61" s="35"/>
      <c r="X61" s="40">
        <f t="shared" si="56"/>
        <v>0</v>
      </c>
      <c r="Y61" s="35"/>
      <c r="Z61" s="35"/>
      <c r="AA61" s="35"/>
      <c r="AB61" s="40">
        <f t="shared" si="57"/>
        <v>0</v>
      </c>
      <c r="AC61" s="35"/>
      <c r="AD61" s="35"/>
      <c r="AE61" s="35"/>
      <c r="AF61" s="40">
        <f t="shared" si="58"/>
        <v>0</v>
      </c>
      <c r="AG61" s="40">
        <f t="shared" si="48"/>
        <v>0</v>
      </c>
      <c r="AH61" s="41">
        <f t="shared" si="54"/>
        <v>0</v>
      </c>
      <c r="AI61" s="42">
        <f t="shared" si="49"/>
        <v>0</v>
      </c>
    </row>
    <row r="62" spans="1:35" ht="12.75" hidden="1" customHeight="1" outlineLevel="1">
      <c r="A62" s="16">
        <v>6</v>
      </c>
      <c r="B62" s="32"/>
      <c r="C62" s="31"/>
      <c r="D62" s="32"/>
      <c r="E62" s="32"/>
      <c r="F62" s="32"/>
      <c r="G62" s="31"/>
      <c r="H62" s="31"/>
      <c r="I62" s="29"/>
      <c r="J62" s="33"/>
      <c r="K62" s="32"/>
      <c r="L62" s="35"/>
      <c r="M62" s="35"/>
      <c r="N62" s="35"/>
      <c r="O62" s="32"/>
      <c r="P62" s="32"/>
      <c r="Q62" s="35"/>
      <c r="R62" s="35"/>
      <c r="S62" s="35"/>
      <c r="T62" s="40">
        <f t="shared" si="55"/>
        <v>0</v>
      </c>
      <c r="U62" s="35"/>
      <c r="V62" s="35"/>
      <c r="W62" s="35"/>
      <c r="X62" s="40">
        <f t="shared" si="56"/>
        <v>0</v>
      </c>
      <c r="Y62" s="35"/>
      <c r="Z62" s="35"/>
      <c r="AA62" s="35"/>
      <c r="AB62" s="40">
        <f t="shared" si="57"/>
        <v>0</v>
      </c>
      <c r="AC62" s="35"/>
      <c r="AD62" s="35"/>
      <c r="AE62" s="35"/>
      <c r="AF62" s="40">
        <f t="shared" si="58"/>
        <v>0</v>
      </c>
      <c r="AG62" s="40">
        <f t="shared" si="48"/>
        <v>0</v>
      </c>
      <c r="AH62" s="41">
        <f t="shared" si="54"/>
        <v>0</v>
      </c>
      <c r="AI62" s="42">
        <f t="shared" si="49"/>
        <v>0</v>
      </c>
    </row>
    <row r="63" spans="1:35" ht="12.75" hidden="1" customHeight="1" outlineLevel="1">
      <c r="A63" s="16">
        <v>7</v>
      </c>
      <c r="B63" s="32"/>
      <c r="C63" s="31"/>
      <c r="D63" s="32"/>
      <c r="E63" s="32"/>
      <c r="F63" s="32"/>
      <c r="G63" s="31"/>
      <c r="H63" s="31"/>
      <c r="I63" s="29"/>
      <c r="J63" s="33"/>
      <c r="K63" s="32"/>
      <c r="L63" s="35"/>
      <c r="M63" s="35"/>
      <c r="N63" s="35"/>
      <c r="O63" s="32"/>
      <c r="P63" s="32"/>
      <c r="Q63" s="35"/>
      <c r="R63" s="35"/>
      <c r="S63" s="35"/>
      <c r="T63" s="40">
        <f t="shared" si="55"/>
        <v>0</v>
      </c>
      <c r="U63" s="35"/>
      <c r="V63" s="35"/>
      <c r="W63" s="35"/>
      <c r="X63" s="40">
        <f t="shared" si="56"/>
        <v>0</v>
      </c>
      <c r="Y63" s="35"/>
      <c r="Z63" s="35"/>
      <c r="AA63" s="35"/>
      <c r="AB63" s="40">
        <f t="shared" si="57"/>
        <v>0</v>
      </c>
      <c r="AC63" s="35"/>
      <c r="AD63" s="35"/>
      <c r="AE63" s="35"/>
      <c r="AF63" s="40">
        <f t="shared" si="58"/>
        <v>0</v>
      </c>
      <c r="AG63" s="40">
        <f t="shared" si="48"/>
        <v>0</v>
      </c>
      <c r="AH63" s="41">
        <f t="shared" si="54"/>
        <v>0</v>
      </c>
      <c r="AI63" s="42">
        <f t="shared" si="49"/>
        <v>0</v>
      </c>
    </row>
    <row r="64" spans="1:35" ht="12.75" hidden="1" customHeight="1" outlineLevel="1">
      <c r="A64" s="16">
        <v>8</v>
      </c>
      <c r="B64" s="32"/>
      <c r="C64" s="31"/>
      <c r="D64" s="32"/>
      <c r="E64" s="32"/>
      <c r="F64" s="32"/>
      <c r="G64" s="31"/>
      <c r="H64" s="31"/>
      <c r="I64" s="29"/>
      <c r="J64" s="33"/>
      <c r="K64" s="32"/>
      <c r="L64" s="35"/>
      <c r="M64" s="35"/>
      <c r="N64" s="35"/>
      <c r="O64" s="32"/>
      <c r="P64" s="32"/>
      <c r="Q64" s="35"/>
      <c r="R64" s="35"/>
      <c r="S64" s="35"/>
      <c r="T64" s="40">
        <f t="shared" si="55"/>
        <v>0</v>
      </c>
      <c r="U64" s="35"/>
      <c r="V64" s="35"/>
      <c r="W64" s="35"/>
      <c r="X64" s="40">
        <f t="shared" si="56"/>
        <v>0</v>
      </c>
      <c r="Y64" s="35"/>
      <c r="Z64" s="35"/>
      <c r="AA64" s="35"/>
      <c r="AB64" s="40">
        <f t="shared" si="57"/>
        <v>0</v>
      </c>
      <c r="AC64" s="35"/>
      <c r="AD64" s="35"/>
      <c r="AE64" s="35"/>
      <c r="AF64" s="40">
        <f t="shared" si="58"/>
        <v>0</v>
      </c>
      <c r="AG64" s="40">
        <f t="shared" si="48"/>
        <v>0</v>
      </c>
      <c r="AH64" s="41">
        <f t="shared" si="54"/>
        <v>0</v>
      </c>
      <c r="AI64" s="42">
        <f t="shared" si="49"/>
        <v>0</v>
      </c>
    </row>
    <row r="65" spans="1:35" ht="12.75" hidden="1" customHeight="1" outlineLevel="1">
      <c r="A65" s="16">
        <v>9</v>
      </c>
      <c r="B65" s="32"/>
      <c r="C65" s="31"/>
      <c r="D65" s="32"/>
      <c r="E65" s="32"/>
      <c r="F65" s="32"/>
      <c r="G65" s="31"/>
      <c r="H65" s="31"/>
      <c r="I65" s="29"/>
      <c r="J65" s="33"/>
      <c r="K65" s="32"/>
      <c r="L65" s="35"/>
      <c r="M65" s="35"/>
      <c r="N65" s="35"/>
      <c r="O65" s="32"/>
      <c r="P65" s="32"/>
      <c r="Q65" s="35"/>
      <c r="R65" s="35"/>
      <c r="S65" s="35"/>
      <c r="T65" s="40">
        <f t="shared" si="55"/>
        <v>0</v>
      </c>
      <c r="U65" s="35"/>
      <c r="V65" s="35"/>
      <c r="W65" s="35"/>
      <c r="X65" s="40">
        <f t="shared" si="56"/>
        <v>0</v>
      </c>
      <c r="Y65" s="35"/>
      <c r="Z65" s="35"/>
      <c r="AA65" s="35"/>
      <c r="AB65" s="40">
        <f t="shared" si="57"/>
        <v>0</v>
      </c>
      <c r="AC65" s="35"/>
      <c r="AD65" s="35"/>
      <c r="AE65" s="35"/>
      <c r="AF65" s="40">
        <f t="shared" si="58"/>
        <v>0</v>
      </c>
      <c r="AG65" s="40">
        <f t="shared" si="48"/>
        <v>0</v>
      </c>
      <c r="AH65" s="41">
        <f t="shared" si="54"/>
        <v>0</v>
      </c>
      <c r="AI65" s="42">
        <f t="shared" si="49"/>
        <v>0</v>
      </c>
    </row>
    <row r="66" spans="1:35" ht="12.75" hidden="1" customHeight="1" outlineLevel="1">
      <c r="A66" s="16">
        <v>10</v>
      </c>
      <c r="B66" s="32"/>
      <c r="C66" s="31"/>
      <c r="D66" s="32"/>
      <c r="E66" s="32"/>
      <c r="F66" s="32"/>
      <c r="G66" s="31"/>
      <c r="H66" s="31"/>
      <c r="I66" s="29"/>
      <c r="J66" s="34"/>
      <c r="K66" s="32"/>
      <c r="L66" s="35"/>
      <c r="M66" s="35"/>
      <c r="N66" s="35"/>
      <c r="O66" s="32"/>
      <c r="P66" s="32"/>
      <c r="Q66" s="35"/>
      <c r="R66" s="35"/>
      <c r="S66" s="35"/>
      <c r="T66" s="40">
        <f t="shared" si="55"/>
        <v>0</v>
      </c>
      <c r="U66" s="35"/>
      <c r="V66" s="35"/>
      <c r="W66" s="35"/>
      <c r="X66" s="40">
        <f t="shared" si="56"/>
        <v>0</v>
      </c>
      <c r="Y66" s="35"/>
      <c r="Z66" s="35"/>
      <c r="AA66" s="35"/>
      <c r="AB66" s="40">
        <f t="shared" si="57"/>
        <v>0</v>
      </c>
      <c r="AC66" s="35"/>
      <c r="AD66" s="35"/>
      <c r="AE66" s="35"/>
      <c r="AF66" s="40">
        <f t="shared" si="58"/>
        <v>0</v>
      </c>
      <c r="AG66" s="40">
        <f t="shared" si="48"/>
        <v>0</v>
      </c>
      <c r="AH66" s="41">
        <f t="shared" si="54"/>
        <v>0</v>
      </c>
      <c r="AI66" s="42">
        <f t="shared" si="49"/>
        <v>0</v>
      </c>
    </row>
    <row r="67" spans="1:35" ht="12.75" customHeight="1" collapsed="1">
      <c r="A67" s="181" t="s">
        <v>60</v>
      </c>
      <c r="B67" s="182"/>
      <c r="C67" s="182"/>
      <c r="D67" s="182"/>
      <c r="E67" s="182"/>
      <c r="F67" s="182"/>
      <c r="G67" s="182"/>
      <c r="H67" s="183"/>
      <c r="I67" s="55">
        <f>SUM(I57:I66)</f>
        <v>0</v>
      </c>
      <c r="J67" s="55">
        <f>SUM(J57:J66)</f>
        <v>0</v>
      </c>
      <c r="K67" s="56"/>
      <c r="L67" s="55">
        <f>SUM(L57:L66)</f>
        <v>0</v>
      </c>
      <c r="M67" s="55">
        <f>SUM(M57:M66)</f>
        <v>0</v>
      </c>
      <c r="N67" s="55">
        <f>SUM(N57:N66)</f>
        <v>0</v>
      </c>
      <c r="O67" s="57"/>
      <c r="P67" s="58"/>
      <c r="Q67" s="55">
        <f t="shared" ref="Q67:AG67" si="59">SUM(Q57:Q66)</f>
        <v>0</v>
      </c>
      <c r="R67" s="55">
        <f t="shared" si="59"/>
        <v>0</v>
      </c>
      <c r="S67" s="55">
        <f t="shared" si="59"/>
        <v>0</v>
      </c>
      <c r="T67" s="60">
        <f t="shared" si="59"/>
        <v>0</v>
      </c>
      <c r="U67" s="55">
        <f t="shared" si="59"/>
        <v>0</v>
      </c>
      <c r="V67" s="55">
        <f t="shared" si="59"/>
        <v>0</v>
      </c>
      <c r="W67" s="55">
        <f t="shared" si="59"/>
        <v>0</v>
      </c>
      <c r="X67" s="60">
        <f t="shared" si="59"/>
        <v>0</v>
      </c>
      <c r="Y67" s="55">
        <f t="shared" si="59"/>
        <v>0</v>
      </c>
      <c r="Z67" s="55">
        <f t="shared" si="59"/>
        <v>0</v>
      </c>
      <c r="AA67" s="55">
        <f t="shared" si="59"/>
        <v>0</v>
      </c>
      <c r="AB67" s="60">
        <f t="shared" si="59"/>
        <v>0</v>
      </c>
      <c r="AC67" s="55">
        <f t="shared" si="59"/>
        <v>0</v>
      </c>
      <c r="AD67" s="55">
        <f t="shared" si="59"/>
        <v>0</v>
      </c>
      <c r="AE67" s="55">
        <f t="shared" si="59"/>
        <v>0</v>
      </c>
      <c r="AF67" s="60">
        <f t="shared" si="59"/>
        <v>0</v>
      </c>
      <c r="AG67" s="53">
        <f t="shared" si="59"/>
        <v>0</v>
      </c>
      <c r="AH67" s="54">
        <f>IF(ISERROR(AG67/I67),0,AG67/I67)</f>
        <v>0</v>
      </c>
      <c r="AI67" s="54">
        <f>IF(ISERROR(AG67/$AG$192),0,AG67/$AG$192)</f>
        <v>0</v>
      </c>
    </row>
    <row r="68" spans="1:35" ht="12.75" customHeight="1">
      <c r="A68" s="36"/>
      <c r="B68" s="187" t="s">
        <v>15</v>
      </c>
      <c r="C68" s="188"/>
      <c r="D68" s="189"/>
      <c r="E68" s="18"/>
      <c r="F68" s="19"/>
      <c r="G68" s="20"/>
      <c r="H68" s="20"/>
      <c r="I68" s="21"/>
      <c r="J68" s="22"/>
      <c r="K68" s="23"/>
      <c r="L68" s="24"/>
      <c r="M68" s="24"/>
      <c r="N68" s="24"/>
      <c r="O68" s="19"/>
      <c r="P68" s="25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6"/>
      <c r="AI68" s="26"/>
    </row>
    <row r="69" spans="1:35" ht="12.75" hidden="1" customHeight="1" outlineLevel="1">
      <c r="A69" s="16">
        <v>1</v>
      </c>
      <c r="B69" s="28"/>
      <c r="C69" s="27"/>
      <c r="D69" s="28"/>
      <c r="E69" s="28"/>
      <c r="F69" s="28"/>
      <c r="G69" s="27"/>
      <c r="H69" s="27"/>
      <c r="I69" s="29"/>
      <c r="J69" s="30"/>
      <c r="K69" s="28"/>
      <c r="L69" s="35"/>
      <c r="M69" s="35"/>
      <c r="N69" s="35"/>
      <c r="O69" s="28"/>
      <c r="P69" s="28"/>
      <c r="Q69" s="35"/>
      <c r="R69" s="35"/>
      <c r="S69" s="35"/>
      <c r="T69" s="40">
        <f>SUM(Q69:S69)</f>
        <v>0</v>
      </c>
      <c r="U69" s="35"/>
      <c r="V69" s="35"/>
      <c r="W69" s="35"/>
      <c r="X69" s="40">
        <f>SUM(U69:W69)</f>
        <v>0</v>
      </c>
      <c r="Y69" s="35"/>
      <c r="Z69" s="35"/>
      <c r="AA69" s="35"/>
      <c r="AB69" s="40">
        <f>SUM(Y69:AA69)</f>
        <v>0</v>
      </c>
      <c r="AC69" s="35"/>
      <c r="AD69" s="35"/>
      <c r="AE69" s="35"/>
      <c r="AF69" s="40">
        <f>SUM(AC69:AE69)</f>
        <v>0</v>
      </c>
      <c r="AG69" s="40">
        <f t="shared" ref="AG69:AG78" si="60">SUM(T69,X69,AB69,AF69)</f>
        <v>0</v>
      </c>
      <c r="AH69" s="41">
        <f>IF(ISERROR(AG69/I69),0,AG69/I69)</f>
        <v>0</v>
      </c>
      <c r="AI69" s="42">
        <f t="shared" ref="AI69:AI78" si="61">IF(ISERROR(AG69/$AG$192),"-",AG69/$AG$192)</f>
        <v>0</v>
      </c>
    </row>
    <row r="70" spans="1:35" ht="12.75" hidden="1" customHeight="1" outlineLevel="1">
      <c r="A70" s="16">
        <v>2</v>
      </c>
      <c r="B70" s="32"/>
      <c r="C70" s="31"/>
      <c r="D70" s="32"/>
      <c r="E70" s="32"/>
      <c r="F70" s="32"/>
      <c r="G70" s="31"/>
      <c r="H70" s="31"/>
      <c r="I70" s="29"/>
      <c r="J70" s="33"/>
      <c r="K70" s="32"/>
      <c r="L70" s="35"/>
      <c r="M70" s="35"/>
      <c r="N70" s="35"/>
      <c r="O70" s="32"/>
      <c r="P70" s="32"/>
      <c r="Q70" s="35"/>
      <c r="R70" s="35"/>
      <c r="S70" s="35"/>
      <c r="T70" s="40">
        <f t="shared" ref="T70" si="62">SUM(Q70:S70)</f>
        <v>0</v>
      </c>
      <c r="U70" s="35"/>
      <c r="V70" s="35"/>
      <c r="W70" s="35"/>
      <c r="X70" s="40">
        <f t="shared" ref="X70" si="63">SUM(U70:W70)</f>
        <v>0</v>
      </c>
      <c r="Y70" s="35"/>
      <c r="Z70" s="35"/>
      <c r="AA70" s="35"/>
      <c r="AB70" s="40">
        <f t="shared" ref="AB70" si="64">SUM(Y70:AA70)</f>
        <v>0</v>
      </c>
      <c r="AC70" s="35"/>
      <c r="AD70" s="35"/>
      <c r="AE70" s="35"/>
      <c r="AF70" s="40">
        <f t="shared" ref="AF70" si="65">SUM(AC70:AE70)</f>
        <v>0</v>
      </c>
      <c r="AG70" s="40">
        <f t="shared" si="60"/>
        <v>0</v>
      </c>
      <c r="AH70" s="41">
        <f t="shared" ref="AH70:AH78" si="66">IF(ISERROR(AG70/I70),0,AG70/I70)</f>
        <v>0</v>
      </c>
      <c r="AI70" s="42">
        <f t="shared" si="61"/>
        <v>0</v>
      </c>
    </row>
    <row r="71" spans="1:35" ht="12.75" hidden="1" customHeight="1" outlineLevel="1">
      <c r="A71" s="16">
        <v>3</v>
      </c>
      <c r="B71" s="32"/>
      <c r="C71" s="31"/>
      <c r="D71" s="32"/>
      <c r="E71" s="32"/>
      <c r="F71" s="32"/>
      <c r="G71" s="31"/>
      <c r="H71" s="31"/>
      <c r="I71" s="29"/>
      <c r="J71" s="33"/>
      <c r="K71" s="32"/>
      <c r="L71" s="35"/>
      <c r="M71" s="35"/>
      <c r="N71" s="35"/>
      <c r="O71" s="32"/>
      <c r="P71" s="32"/>
      <c r="Q71" s="35"/>
      <c r="R71" s="35"/>
      <c r="S71" s="35"/>
      <c r="T71" s="40">
        <f t="shared" ref="T71:T78" si="67">SUM(Q71:S71)</f>
        <v>0</v>
      </c>
      <c r="U71" s="35"/>
      <c r="V71" s="35"/>
      <c r="W71" s="35"/>
      <c r="X71" s="40">
        <f t="shared" ref="X71:X78" si="68">SUM(U71:W71)</f>
        <v>0</v>
      </c>
      <c r="Y71" s="35"/>
      <c r="Z71" s="35"/>
      <c r="AA71" s="35"/>
      <c r="AB71" s="40">
        <f t="shared" ref="AB71:AB78" si="69">SUM(Y71:AA71)</f>
        <v>0</v>
      </c>
      <c r="AC71" s="35"/>
      <c r="AD71" s="35"/>
      <c r="AE71" s="35"/>
      <c r="AF71" s="40">
        <f t="shared" ref="AF71:AF78" si="70">SUM(AC71:AE71)</f>
        <v>0</v>
      </c>
      <c r="AG71" s="40">
        <f t="shared" si="60"/>
        <v>0</v>
      </c>
      <c r="AH71" s="41">
        <f t="shared" si="66"/>
        <v>0</v>
      </c>
      <c r="AI71" s="42">
        <f t="shared" si="61"/>
        <v>0</v>
      </c>
    </row>
    <row r="72" spans="1:35" ht="12.75" hidden="1" customHeight="1" outlineLevel="1">
      <c r="A72" s="16">
        <v>4</v>
      </c>
      <c r="B72" s="32"/>
      <c r="C72" s="31"/>
      <c r="D72" s="32"/>
      <c r="E72" s="32"/>
      <c r="F72" s="32"/>
      <c r="G72" s="31"/>
      <c r="H72" s="31"/>
      <c r="I72" s="29"/>
      <c r="J72" s="33"/>
      <c r="K72" s="32"/>
      <c r="L72" s="35"/>
      <c r="M72" s="35"/>
      <c r="N72" s="35"/>
      <c r="O72" s="32"/>
      <c r="P72" s="32"/>
      <c r="Q72" s="35"/>
      <c r="R72" s="35"/>
      <c r="S72" s="35"/>
      <c r="T72" s="40">
        <f t="shared" si="67"/>
        <v>0</v>
      </c>
      <c r="U72" s="35"/>
      <c r="V72" s="35"/>
      <c r="W72" s="35"/>
      <c r="X72" s="40">
        <f t="shared" si="68"/>
        <v>0</v>
      </c>
      <c r="Y72" s="35"/>
      <c r="Z72" s="35"/>
      <c r="AA72" s="35"/>
      <c r="AB72" s="40">
        <f t="shared" si="69"/>
        <v>0</v>
      </c>
      <c r="AC72" s="35"/>
      <c r="AD72" s="35"/>
      <c r="AE72" s="35"/>
      <c r="AF72" s="40">
        <f t="shared" si="70"/>
        <v>0</v>
      </c>
      <c r="AG72" s="40">
        <f t="shared" si="60"/>
        <v>0</v>
      </c>
      <c r="AH72" s="41">
        <f t="shared" si="66"/>
        <v>0</v>
      </c>
      <c r="AI72" s="42">
        <f t="shared" si="61"/>
        <v>0</v>
      </c>
    </row>
    <row r="73" spans="1:35" ht="12.75" hidden="1" customHeight="1" outlineLevel="1">
      <c r="A73" s="16">
        <v>5</v>
      </c>
      <c r="B73" s="32"/>
      <c r="C73" s="31"/>
      <c r="D73" s="32"/>
      <c r="E73" s="32"/>
      <c r="F73" s="32"/>
      <c r="G73" s="31"/>
      <c r="H73" s="31"/>
      <c r="I73" s="29"/>
      <c r="J73" s="33"/>
      <c r="K73" s="32"/>
      <c r="L73" s="35"/>
      <c r="M73" s="35"/>
      <c r="N73" s="35"/>
      <c r="O73" s="32"/>
      <c r="P73" s="32"/>
      <c r="Q73" s="35"/>
      <c r="R73" s="35"/>
      <c r="S73" s="35"/>
      <c r="T73" s="40">
        <f t="shared" si="67"/>
        <v>0</v>
      </c>
      <c r="U73" s="35"/>
      <c r="V73" s="35"/>
      <c r="W73" s="35"/>
      <c r="X73" s="40">
        <f t="shared" si="68"/>
        <v>0</v>
      </c>
      <c r="Y73" s="35"/>
      <c r="Z73" s="35"/>
      <c r="AA73" s="35"/>
      <c r="AB73" s="40">
        <f t="shared" si="69"/>
        <v>0</v>
      </c>
      <c r="AC73" s="35"/>
      <c r="AD73" s="35"/>
      <c r="AE73" s="35"/>
      <c r="AF73" s="40">
        <f t="shared" si="70"/>
        <v>0</v>
      </c>
      <c r="AG73" s="40">
        <f t="shared" si="60"/>
        <v>0</v>
      </c>
      <c r="AH73" s="41">
        <f t="shared" si="66"/>
        <v>0</v>
      </c>
      <c r="AI73" s="42">
        <f t="shared" si="61"/>
        <v>0</v>
      </c>
    </row>
    <row r="74" spans="1:35" ht="12.75" hidden="1" customHeight="1" outlineLevel="1">
      <c r="A74" s="16">
        <v>6</v>
      </c>
      <c r="B74" s="32"/>
      <c r="C74" s="31"/>
      <c r="D74" s="32"/>
      <c r="E74" s="32"/>
      <c r="F74" s="32"/>
      <c r="G74" s="31"/>
      <c r="H74" s="31"/>
      <c r="I74" s="29"/>
      <c r="J74" s="33"/>
      <c r="K74" s="32"/>
      <c r="L74" s="35"/>
      <c r="M74" s="35"/>
      <c r="N74" s="35"/>
      <c r="O74" s="32"/>
      <c r="P74" s="32"/>
      <c r="Q74" s="35"/>
      <c r="R74" s="35"/>
      <c r="S74" s="35"/>
      <c r="T74" s="40">
        <f t="shared" si="67"/>
        <v>0</v>
      </c>
      <c r="U74" s="35"/>
      <c r="V74" s="35"/>
      <c r="W74" s="35"/>
      <c r="X74" s="40">
        <f t="shared" si="68"/>
        <v>0</v>
      </c>
      <c r="Y74" s="35"/>
      <c r="Z74" s="35"/>
      <c r="AA74" s="35"/>
      <c r="AB74" s="40">
        <f t="shared" si="69"/>
        <v>0</v>
      </c>
      <c r="AC74" s="35"/>
      <c r="AD74" s="35"/>
      <c r="AE74" s="35"/>
      <c r="AF74" s="40">
        <f t="shared" si="70"/>
        <v>0</v>
      </c>
      <c r="AG74" s="40">
        <f t="shared" si="60"/>
        <v>0</v>
      </c>
      <c r="AH74" s="41">
        <f t="shared" si="66"/>
        <v>0</v>
      </c>
      <c r="AI74" s="42">
        <f t="shared" si="61"/>
        <v>0</v>
      </c>
    </row>
    <row r="75" spans="1:35" ht="12.75" hidden="1" customHeight="1" outlineLevel="1">
      <c r="A75" s="16">
        <v>7</v>
      </c>
      <c r="B75" s="32"/>
      <c r="C75" s="31"/>
      <c r="D75" s="32"/>
      <c r="E75" s="32"/>
      <c r="F75" s="32"/>
      <c r="G75" s="31"/>
      <c r="H75" s="31"/>
      <c r="I75" s="29"/>
      <c r="J75" s="33"/>
      <c r="K75" s="32"/>
      <c r="L75" s="35"/>
      <c r="M75" s="35"/>
      <c r="N75" s="35"/>
      <c r="O75" s="32"/>
      <c r="P75" s="32"/>
      <c r="Q75" s="35"/>
      <c r="R75" s="35"/>
      <c r="S75" s="35"/>
      <c r="T75" s="40">
        <f t="shared" si="67"/>
        <v>0</v>
      </c>
      <c r="U75" s="35"/>
      <c r="V75" s="35"/>
      <c r="W75" s="35"/>
      <c r="X75" s="40">
        <f t="shared" si="68"/>
        <v>0</v>
      </c>
      <c r="Y75" s="35"/>
      <c r="Z75" s="35"/>
      <c r="AA75" s="35"/>
      <c r="AB75" s="40">
        <f t="shared" si="69"/>
        <v>0</v>
      </c>
      <c r="AC75" s="35"/>
      <c r="AD75" s="35"/>
      <c r="AE75" s="35"/>
      <c r="AF75" s="40">
        <f t="shared" si="70"/>
        <v>0</v>
      </c>
      <c r="AG75" s="40">
        <f t="shared" si="60"/>
        <v>0</v>
      </c>
      <c r="AH75" s="41">
        <f t="shared" si="66"/>
        <v>0</v>
      </c>
      <c r="AI75" s="42">
        <f t="shared" si="61"/>
        <v>0</v>
      </c>
    </row>
    <row r="76" spans="1:35" ht="12.75" hidden="1" customHeight="1" outlineLevel="1">
      <c r="A76" s="16">
        <v>8</v>
      </c>
      <c r="B76" s="32"/>
      <c r="C76" s="31"/>
      <c r="D76" s="32"/>
      <c r="E76" s="32"/>
      <c r="F76" s="32"/>
      <c r="G76" s="31"/>
      <c r="H76" s="31"/>
      <c r="I76" s="29"/>
      <c r="J76" s="33"/>
      <c r="K76" s="32"/>
      <c r="L76" s="35"/>
      <c r="M76" s="35"/>
      <c r="N76" s="35"/>
      <c r="O76" s="32"/>
      <c r="P76" s="32"/>
      <c r="Q76" s="35"/>
      <c r="R76" s="35"/>
      <c r="S76" s="35"/>
      <c r="T76" s="40">
        <f t="shared" si="67"/>
        <v>0</v>
      </c>
      <c r="U76" s="35"/>
      <c r="V76" s="35"/>
      <c r="W76" s="35"/>
      <c r="X76" s="40">
        <f t="shared" si="68"/>
        <v>0</v>
      </c>
      <c r="Y76" s="35"/>
      <c r="Z76" s="35"/>
      <c r="AA76" s="35"/>
      <c r="AB76" s="40">
        <f t="shared" si="69"/>
        <v>0</v>
      </c>
      <c r="AC76" s="35"/>
      <c r="AD76" s="35"/>
      <c r="AE76" s="35"/>
      <c r="AF76" s="40">
        <f t="shared" si="70"/>
        <v>0</v>
      </c>
      <c r="AG76" s="40">
        <f t="shared" si="60"/>
        <v>0</v>
      </c>
      <c r="AH76" s="41">
        <f t="shared" si="66"/>
        <v>0</v>
      </c>
      <c r="AI76" s="42">
        <f t="shared" si="61"/>
        <v>0</v>
      </c>
    </row>
    <row r="77" spans="1:35" ht="12.75" hidden="1" customHeight="1" outlineLevel="1">
      <c r="A77" s="16">
        <v>9</v>
      </c>
      <c r="B77" s="32"/>
      <c r="C77" s="31"/>
      <c r="D77" s="32"/>
      <c r="E77" s="32"/>
      <c r="F77" s="32"/>
      <c r="G77" s="31"/>
      <c r="H77" s="31"/>
      <c r="I77" s="29"/>
      <c r="J77" s="33"/>
      <c r="K77" s="32"/>
      <c r="L77" s="35"/>
      <c r="M77" s="35"/>
      <c r="N77" s="35"/>
      <c r="O77" s="32"/>
      <c r="P77" s="32"/>
      <c r="Q77" s="35"/>
      <c r="R77" s="35"/>
      <c r="S77" s="35"/>
      <c r="T77" s="40">
        <f t="shared" si="67"/>
        <v>0</v>
      </c>
      <c r="U77" s="35"/>
      <c r="V77" s="35"/>
      <c r="W77" s="35"/>
      <c r="X77" s="40">
        <f t="shared" si="68"/>
        <v>0</v>
      </c>
      <c r="Y77" s="35"/>
      <c r="Z77" s="35"/>
      <c r="AA77" s="35"/>
      <c r="AB77" s="40">
        <f t="shared" si="69"/>
        <v>0</v>
      </c>
      <c r="AC77" s="35"/>
      <c r="AD77" s="35"/>
      <c r="AE77" s="35"/>
      <c r="AF77" s="40">
        <f t="shared" si="70"/>
        <v>0</v>
      </c>
      <c r="AG77" s="40">
        <f t="shared" si="60"/>
        <v>0</v>
      </c>
      <c r="AH77" s="41">
        <f t="shared" si="66"/>
        <v>0</v>
      </c>
      <c r="AI77" s="42">
        <f t="shared" si="61"/>
        <v>0</v>
      </c>
    </row>
    <row r="78" spans="1:35" ht="12.75" hidden="1" customHeight="1" outlineLevel="1">
      <c r="A78" s="16">
        <v>10</v>
      </c>
      <c r="B78" s="32"/>
      <c r="C78" s="31"/>
      <c r="D78" s="32"/>
      <c r="E78" s="32"/>
      <c r="F78" s="32"/>
      <c r="G78" s="31"/>
      <c r="H78" s="31"/>
      <c r="I78" s="29"/>
      <c r="J78" s="34"/>
      <c r="K78" s="32"/>
      <c r="L78" s="35"/>
      <c r="M78" s="35"/>
      <c r="N78" s="35"/>
      <c r="O78" s="32"/>
      <c r="P78" s="32"/>
      <c r="Q78" s="35"/>
      <c r="R78" s="35"/>
      <c r="S78" s="35"/>
      <c r="T78" s="40">
        <f t="shared" si="67"/>
        <v>0</v>
      </c>
      <c r="U78" s="35"/>
      <c r="V78" s="35"/>
      <c r="W78" s="35"/>
      <c r="X78" s="40">
        <f t="shared" si="68"/>
        <v>0</v>
      </c>
      <c r="Y78" s="35"/>
      <c r="Z78" s="35"/>
      <c r="AA78" s="35"/>
      <c r="AB78" s="40">
        <f t="shared" si="69"/>
        <v>0</v>
      </c>
      <c r="AC78" s="35"/>
      <c r="AD78" s="35"/>
      <c r="AE78" s="35"/>
      <c r="AF78" s="40">
        <f t="shared" si="70"/>
        <v>0</v>
      </c>
      <c r="AG78" s="40">
        <f t="shared" si="60"/>
        <v>0</v>
      </c>
      <c r="AH78" s="41">
        <f t="shared" si="66"/>
        <v>0</v>
      </c>
      <c r="AI78" s="42">
        <f t="shared" si="61"/>
        <v>0</v>
      </c>
    </row>
    <row r="79" spans="1:35" ht="12.75" customHeight="1" collapsed="1">
      <c r="A79" s="181" t="s">
        <v>61</v>
      </c>
      <c r="B79" s="182"/>
      <c r="C79" s="182"/>
      <c r="D79" s="182"/>
      <c r="E79" s="182"/>
      <c r="F79" s="182"/>
      <c r="G79" s="182"/>
      <c r="H79" s="183"/>
      <c r="I79" s="55">
        <f>SUM(I69:I78)</f>
        <v>0</v>
      </c>
      <c r="J79" s="55">
        <f>SUM(J69:J78)</f>
        <v>0</v>
      </c>
      <c r="K79" s="56"/>
      <c r="L79" s="55">
        <f>SUM(L69:L78)</f>
        <v>0</v>
      </c>
      <c r="M79" s="55">
        <f>SUM(M69:M78)</f>
        <v>0</v>
      </c>
      <c r="N79" s="55">
        <f>SUM(N69:N78)</f>
        <v>0</v>
      </c>
      <c r="O79" s="57"/>
      <c r="P79" s="58"/>
      <c r="Q79" s="55">
        <f t="shared" ref="Q79:AG79" si="71">SUM(Q69:Q78)</f>
        <v>0</v>
      </c>
      <c r="R79" s="55">
        <f t="shared" si="71"/>
        <v>0</v>
      </c>
      <c r="S79" s="55">
        <f t="shared" si="71"/>
        <v>0</v>
      </c>
      <c r="T79" s="60">
        <f t="shared" si="71"/>
        <v>0</v>
      </c>
      <c r="U79" s="55">
        <f t="shared" si="71"/>
        <v>0</v>
      </c>
      <c r="V79" s="55">
        <f t="shared" si="71"/>
        <v>0</v>
      </c>
      <c r="W79" s="55">
        <f t="shared" si="71"/>
        <v>0</v>
      </c>
      <c r="X79" s="60">
        <f t="shared" si="71"/>
        <v>0</v>
      </c>
      <c r="Y79" s="55">
        <f t="shared" si="71"/>
        <v>0</v>
      </c>
      <c r="Z79" s="55">
        <f t="shared" si="71"/>
        <v>0</v>
      </c>
      <c r="AA79" s="55">
        <f t="shared" si="71"/>
        <v>0</v>
      </c>
      <c r="AB79" s="60">
        <f t="shared" si="71"/>
        <v>0</v>
      </c>
      <c r="AC79" s="55">
        <f t="shared" si="71"/>
        <v>0</v>
      </c>
      <c r="AD79" s="55">
        <f t="shared" si="71"/>
        <v>0</v>
      </c>
      <c r="AE79" s="55">
        <f t="shared" si="71"/>
        <v>0</v>
      </c>
      <c r="AF79" s="60">
        <f t="shared" si="71"/>
        <v>0</v>
      </c>
      <c r="AG79" s="53">
        <f t="shared" si="71"/>
        <v>0</v>
      </c>
      <c r="AH79" s="54">
        <f>IF(ISERROR(AG79/I79),0,AG79/I79)</f>
        <v>0</v>
      </c>
      <c r="AI79" s="54">
        <f>IF(ISERROR(AG79/$AG$192),0,AG79/$AG$192)</f>
        <v>0</v>
      </c>
    </row>
    <row r="80" spans="1:35" ht="12.75" customHeight="1">
      <c r="A80" s="36"/>
      <c r="B80" s="187" t="s">
        <v>16</v>
      </c>
      <c r="C80" s="188"/>
      <c r="D80" s="189"/>
      <c r="E80" s="18"/>
      <c r="F80" s="19"/>
      <c r="G80" s="20"/>
      <c r="H80" s="20"/>
      <c r="I80" s="21"/>
      <c r="J80" s="22"/>
      <c r="K80" s="23"/>
      <c r="L80" s="24"/>
      <c r="M80" s="24"/>
      <c r="N80" s="24"/>
      <c r="O80" s="19"/>
      <c r="P80" s="25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6"/>
      <c r="AI80" s="26"/>
    </row>
    <row r="81" spans="1:35" ht="12.75" hidden="1" customHeight="1" outlineLevel="1">
      <c r="A81" s="16">
        <v>1</v>
      </c>
      <c r="B81" s="28"/>
      <c r="C81" s="27"/>
      <c r="D81" s="28"/>
      <c r="E81" s="28"/>
      <c r="F81" s="28"/>
      <c r="G81" s="27"/>
      <c r="H81" s="27"/>
      <c r="I81" s="29"/>
      <c r="J81" s="30"/>
      <c r="K81" s="28"/>
      <c r="L81" s="35"/>
      <c r="M81" s="35"/>
      <c r="N81" s="35"/>
      <c r="O81" s="28"/>
      <c r="P81" s="28"/>
      <c r="Q81" s="35"/>
      <c r="R81" s="35"/>
      <c r="S81" s="35"/>
      <c r="T81" s="40">
        <f>SUM(Q81:S81)</f>
        <v>0</v>
      </c>
      <c r="U81" s="35"/>
      <c r="V81" s="35"/>
      <c r="W81" s="35"/>
      <c r="X81" s="40">
        <f>SUM(U81:W81)</f>
        <v>0</v>
      </c>
      <c r="Y81" s="35"/>
      <c r="Z81" s="35"/>
      <c r="AA81" s="35"/>
      <c r="AB81" s="40">
        <f>SUM(Y81:AA81)</f>
        <v>0</v>
      </c>
      <c r="AC81" s="35"/>
      <c r="AD81" s="35"/>
      <c r="AE81" s="35"/>
      <c r="AF81" s="40">
        <f>SUM(AC81:AE81)</f>
        <v>0</v>
      </c>
      <c r="AG81" s="40">
        <f t="shared" ref="AG81:AG90" si="72">SUM(T81,X81,AB81,AF81)</f>
        <v>0</v>
      </c>
      <c r="AH81" s="41">
        <f>IF(ISERROR(AG81/I81),0,AG81/I81)</f>
        <v>0</v>
      </c>
      <c r="AI81" s="42">
        <f t="shared" ref="AI81:AI90" si="73">IF(ISERROR(AG81/$AG$192),"-",AG81/$AG$192)</f>
        <v>0</v>
      </c>
    </row>
    <row r="82" spans="1:35" ht="12.75" hidden="1" customHeight="1" outlineLevel="1">
      <c r="A82" s="16">
        <v>2</v>
      </c>
      <c r="B82" s="32"/>
      <c r="C82" s="31"/>
      <c r="D82" s="32"/>
      <c r="E82" s="32"/>
      <c r="F82" s="32"/>
      <c r="G82" s="31"/>
      <c r="H82" s="31"/>
      <c r="I82" s="29"/>
      <c r="J82" s="33"/>
      <c r="K82" s="32"/>
      <c r="L82" s="35"/>
      <c r="M82" s="35"/>
      <c r="N82" s="35"/>
      <c r="O82" s="32"/>
      <c r="P82" s="32"/>
      <c r="Q82" s="35"/>
      <c r="R82" s="35"/>
      <c r="S82" s="35"/>
      <c r="T82" s="40">
        <f t="shared" ref="T82" si="74">SUM(Q82:S82)</f>
        <v>0</v>
      </c>
      <c r="U82" s="35"/>
      <c r="V82" s="35"/>
      <c r="W82" s="35"/>
      <c r="X82" s="40">
        <f t="shared" ref="X82" si="75">SUM(U82:W82)</f>
        <v>0</v>
      </c>
      <c r="Y82" s="35"/>
      <c r="Z82" s="35"/>
      <c r="AA82" s="35"/>
      <c r="AB82" s="40">
        <f t="shared" ref="AB82" si="76">SUM(Y82:AA82)</f>
        <v>0</v>
      </c>
      <c r="AC82" s="35"/>
      <c r="AD82" s="35"/>
      <c r="AE82" s="35"/>
      <c r="AF82" s="40">
        <f t="shared" ref="AF82" si="77">SUM(AC82:AE82)</f>
        <v>0</v>
      </c>
      <c r="AG82" s="40">
        <f t="shared" si="72"/>
        <v>0</v>
      </c>
      <c r="AH82" s="41">
        <f t="shared" ref="AH82:AH90" si="78">IF(ISERROR(AG82/I82),0,AG82/I82)</f>
        <v>0</v>
      </c>
      <c r="AI82" s="42">
        <f t="shared" si="73"/>
        <v>0</v>
      </c>
    </row>
    <row r="83" spans="1:35" ht="12.75" hidden="1" customHeight="1" outlineLevel="1">
      <c r="A83" s="16">
        <v>3</v>
      </c>
      <c r="B83" s="32"/>
      <c r="C83" s="31"/>
      <c r="D83" s="32"/>
      <c r="E83" s="32"/>
      <c r="F83" s="32"/>
      <c r="G83" s="31"/>
      <c r="H83" s="31"/>
      <c r="I83" s="29"/>
      <c r="J83" s="33"/>
      <c r="K83" s="32"/>
      <c r="L83" s="35"/>
      <c r="M83" s="35"/>
      <c r="N83" s="35"/>
      <c r="O83" s="32"/>
      <c r="P83" s="32"/>
      <c r="Q83" s="35"/>
      <c r="R83" s="35"/>
      <c r="S83" s="35"/>
      <c r="T83" s="40">
        <f t="shared" ref="T83:T90" si="79">SUM(Q83:S83)</f>
        <v>0</v>
      </c>
      <c r="U83" s="35"/>
      <c r="V83" s="35"/>
      <c r="W83" s="35"/>
      <c r="X83" s="40">
        <f t="shared" ref="X83:X90" si="80">SUM(U83:W83)</f>
        <v>0</v>
      </c>
      <c r="Y83" s="35"/>
      <c r="Z83" s="35"/>
      <c r="AA83" s="35"/>
      <c r="AB83" s="40">
        <f t="shared" ref="AB83:AB90" si="81">SUM(Y83:AA83)</f>
        <v>0</v>
      </c>
      <c r="AC83" s="35"/>
      <c r="AD83" s="35"/>
      <c r="AE83" s="35"/>
      <c r="AF83" s="40">
        <f t="shared" ref="AF83:AF90" si="82">SUM(AC83:AE83)</f>
        <v>0</v>
      </c>
      <c r="AG83" s="40">
        <f t="shared" si="72"/>
        <v>0</v>
      </c>
      <c r="AH83" s="41">
        <f t="shared" si="78"/>
        <v>0</v>
      </c>
      <c r="AI83" s="42">
        <f t="shared" si="73"/>
        <v>0</v>
      </c>
    </row>
    <row r="84" spans="1:35" ht="12.75" hidden="1" customHeight="1" outlineLevel="1">
      <c r="A84" s="16">
        <v>4</v>
      </c>
      <c r="B84" s="32"/>
      <c r="C84" s="31"/>
      <c r="D84" s="32"/>
      <c r="E84" s="32"/>
      <c r="F84" s="32"/>
      <c r="G84" s="31"/>
      <c r="H84" s="31"/>
      <c r="I84" s="29"/>
      <c r="J84" s="33"/>
      <c r="K84" s="32"/>
      <c r="L84" s="35"/>
      <c r="M84" s="35"/>
      <c r="N84" s="35"/>
      <c r="O84" s="32"/>
      <c r="P84" s="32"/>
      <c r="Q84" s="35"/>
      <c r="R84" s="35"/>
      <c r="S84" s="35"/>
      <c r="T84" s="40">
        <f t="shared" si="79"/>
        <v>0</v>
      </c>
      <c r="U84" s="35"/>
      <c r="V84" s="35"/>
      <c r="W84" s="35"/>
      <c r="X84" s="40">
        <f t="shared" si="80"/>
        <v>0</v>
      </c>
      <c r="Y84" s="35"/>
      <c r="Z84" s="35"/>
      <c r="AA84" s="35"/>
      <c r="AB84" s="40">
        <f t="shared" si="81"/>
        <v>0</v>
      </c>
      <c r="AC84" s="35"/>
      <c r="AD84" s="35"/>
      <c r="AE84" s="35"/>
      <c r="AF84" s="40">
        <f t="shared" si="82"/>
        <v>0</v>
      </c>
      <c r="AG84" s="40">
        <f t="shared" si="72"/>
        <v>0</v>
      </c>
      <c r="AH84" s="41">
        <f t="shared" si="78"/>
        <v>0</v>
      </c>
      <c r="AI84" s="42">
        <f t="shared" si="73"/>
        <v>0</v>
      </c>
    </row>
    <row r="85" spans="1:35" ht="12.75" hidden="1" customHeight="1" outlineLevel="1">
      <c r="A85" s="16">
        <v>5</v>
      </c>
      <c r="B85" s="32"/>
      <c r="C85" s="31"/>
      <c r="D85" s="32"/>
      <c r="E85" s="32"/>
      <c r="F85" s="32"/>
      <c r="G85" s="31"/>
      <c r="H85" s="31"/>
      <c r="I85" s="29"/>
      <c r="J85" s="33"/>
      <c r="K85" s="32"/>
      <c r="L85" s="35"/>
      <c r="M85" s="35"/>
      <c r="N85" s="35"/>
      <c r="O85" s="32"/>
      <c r="P85" s="32"/>
      <c r="Q85" s="35"/>
      <c r="R85" s="35"/>
      <c r="S85" s="35"/>
      <c r="T85" s="40">
        <f t="shared" si="79"/>
        <v>0</v>
      </c>
      <c r="U85" s="35"/>
      <c r="V85" s="35"/>
      <c r="W85" s="35"/>
      <c r="X85" s="40">
        <f t="shared" si="80"/>
        <v>0</v>
      </c>
      <c r="Y85" s="35"/>
      <c r="Z85" s="35"/>
      <c r="AA85" s="35"/>
      <c r="AB85" s="40">
        <f t="shared" si="81"/>
        <v>0</v>
      </c>
      <c r="AC85" s="35"/>
      <c r="AD85" s="35"/>
      <c r="AE85" s="35"/>
      <c r="AF85" s="40">
        <f t="shared" si="82"/>
        <v>0</v>
      </c>
      <c r="AG85" s="40">
        <f t="shared" si="72"/>
        <v>0</v>
      </c>
      <c r="AH85" s="41">
        <f t="shared" si="78"/>
        <v>0</v>
      </c>
      <c r="AI85" s="42">
        <f t="shared" si="73"/>
        <v>0</v>
      </c>
    </row>
    <row r="86" spans="1:35" ht="12.75" hidden="1" customHeight="1" outlineLevel="1">
      <c r="A86" s="16">
        <v>6</v>
      </c>
      <c r="B86" s="32"/>
      <c r="C86" s="31"/>
      <c r="D86" s="32"/>
      <c r="E86" s="32"/>
      <c r="F86" s="32"/>
      <c r="G86" s="31"/>
      <c r="H86" s="31"/>
      <c r="I86" s="29"/>
      <c r="J86" s="33"/>
      <c r="K86" s="32"/>
      <c r="L86" s="35"/>
      <c r="M86" s="35"/>
      <c r="N86" s="35"/>
      <c r="O86" s="32"/>
      <c r="P86" s="32"/>
      <c r="Q86" s="35"/>
      <c r="R86" s="35"/>
      <c r="S86" s="35"/>
      <c r="T86" s="40">
        <f t="shared" si="79"/>
        <v>0</v>
      </c>
      <c r="U86" s="35"/>
      <c r="V86" s="35"/>
      <c r="W86" s="35"/>
      <c r="X86" s="40">
        <f t="shared" si="80"/>
        <v>0</v>
      </c>
      <c r="Y86" s="35"/>
      <c r="Z86" s="35"/>
      <c r="AA86" s="35"/>
      <c r="AB86" s="40">
        <f t="shared" si="81"/>
        <v>0</v>
      </c>
      <c r="AC86" s="35"/>
      <c r="AD86" s="35"/>
      <c r="AE86" s="35"/>
      <c r="AF86" s="40">
        <f t="shared" si="82"/>
        <v>0</v>
      </c>
      <c r="AG86" s="40">
        <f t="shared" si="72"/>
        <v>0</v>
      </c>
      <c r="AH86" s="41">
        <f t="shared" si="78"/>
        <v>0</v>
      </c>
      <c r="AI86" s="42">
        <f t="shared" si="73"/>
        <v>0</v>
      </c>
    </row>
    <row r="87" spans="1:35" ht="12.75" hidden="1" customHeight="1" outlineLevel="1">
      <c r="A87" s="16">
        <v>7</v>
      </c>
      <c r="B87" s="32"/>
      <c r="C87" s="31"/>
      <c r="D87" s="32"/>
      <c r="E87" s="32"/>
      <c r="F87" s="32"/>
      <c r="G87" s="31"/>
      <c r="H87" s="31"/>
      <c r="I87" s="29"/>
      <c r="J87" s="33"/>
      <c r="K87" s="32"/>
      <c r="L87" s="35"/>
      <c r="M87" s="35"/>
      <c r="N87" s="35"/>
      <c r="O87" s="32"/>
      <c r="P87" s="32"/>
      <c r="Q87" s="35"/>
      <c r="R87" s="35"/>
      <c r="S87" s="35"/>
      <c r="T87" s="40">
        <f t="shared" si="79"/>
        <v>0</v>
      </c>
      <c r="U87" s="35"/>
      <c r="V87" s="35"/>
      <c r="W87" s="35"/>
      <c r="X87" s="40">
        <f t="shared" si="80"/>
        <v>0</v>
      </c>
      <c r="Y87" s="35"/>
      <c r="Z87" s="35"/>
      <c r="AA87" s="35"/>
      <c r="AB87" s="40">
        <f t="shared" si="81"/>
        <v>0</v>
      </c>
      <c r="AC87" s="35"/>
      <c r="AD87" s="35"/>
      <c r="AE87" s="35"/>
      <c r="AF87" s="40">
        <f t="shared" si="82"/>
        <v>0</v>
      </c>
      <c r="AG87" s="40">
        <f t="shared" si="72"/>
        <v>0</v>
      </c>
      <c r="AH87" s="41">
        <f t="shared" si="78"/>
        <v>0</v>
      </c>
      <c r="AI87" s="42">
        <f t="shared" si="73"/>
        <v>0</v>
      </c>
    </row>
    <row r="88" spans="1:35" ht="12.75" hidden="1" customHeight="1" outlineLevel="1">
      <c r="A88" s="16">
        <v>8</v>
      </c>
      <c r="B88" s="32"/>
      <c r="C88" s="31"/>
      <c r="D88" s="32"/>
      <c r="E88" s="32"/>
      <c r="F88" s="32"/>
      <c r="G88" s="31"/>
      <c r="H88" s="31"/>
      <c r="I88" s="29"/>
      <c r="J88" s="33"/>
      <c r="K88" s="32"/>
      <c r="L88" s="35"/>
      <c r="M88" s="35"/>
      <c r="N88" s="35"/>
      <c r="O88" s="32"/>
      <c r="P88" s="32"/>
      <c r="Q88" s="35"/>
      <c r="R88" s="35"/>
      <c r="S88" s="35"/>
      <c r="T88" s="40">
        <f t="shared" si="79"/>
        <v>0</v>
      </c>
      <c r="U88" s="35"/>
      <c r="V88" s="35"/>
      <c r="W88" s="35"/>
      <c r="X88" s="40">
        <f t="shared" si="80"/>
        <v>0</v>
      </c>
      <c r="Y88" s="35"/>
      <c r="Z88" s="35"/>
      <c r="AA88" s="35"/>
      <c r="AB88" s="40">
        <f t="shared" si="81"/>
        <v>0</v>
      </c>
      <c r="AC88" s="35"/>
      <c r="AD88" s="35"/>
      <c r="AE88" s="35"/>
      <c r="AF88" s="40">
        <f t="shared" si="82"/>
        <v>0</v>
      </c>
      <c r="AG88" s="40">
        <f t="shared" si="72"/>
        <v>0</v>
      </c>
      <c r="AH88" s="41">
        <f t="shared" si="78"/>
        <v>0</v>
      </c>
      <c r="AI88" s="42">
        <f t="shared" si="73"/>
        <v>0</v>
      </c>
    </row>
    <row r="89" spans="1:35" ht="12.75" hidden="1" customHeight="1" outlineLevel="1">
      <c r="A89" s="16">
        <v>9</v>
      </c>
      <c r="B89" s="32"/>
      <c r="C89" s="31"/>
      <c r="D89" s="32"/>
      <c r="E89" s="32"/>
      <c r="F89" s="32"/>
      <c r="G89" s="31"/>
      <c r="H89" s="31"/>
      <c r="I89" s="29"/>
      <c r="J89" s="33"/>
      <c r="K89" s="32"/>
      <c r="L89" s="35"/>
      <c r="M89" s="35"/>
      <c r="N89" s="35"/>
      <c r="O89" s="32"/>
      <c r="P89" s="32"/>
      <c r="Q89" s="35"/>
      <c r="R89" s="35"/>
      <c r="S89" s="35"/>
      <c r="T89" s="40">
        <f t="shared" si="79"/>
        <v>0</v>
      </c>
      <c r="U89" s="35"/>
      <c r="V89" s="35"/>
      <c r="W89" s="35"/>
      <c r="X89" s="40">
        <f t="shared" si="80"/>
        <v>0</v>
      </c>
      <c r="Y89" s="35"/>
      <c r="Z89" s="35"/>
      <c r="AA89" s="35"/>
      <c r="AB89" s="40">
        <f t="shared" si="81"/>
        <v>0</v>
      </c>
      <c r="AC89" s="35"/>
      <c r="AD89" s="35"/>
      <c r="AE89" s="35"/>
      <c r="AF89" s="40">
        <f t="shared" si="82"/>
        <v>0</v>
      </c>
      <c r="AG89" s="40">
        <f t="shared" si="72"/>
        <v>0</v>
      </c>
      <c r="AH89" s="41">
        <f t="shared" si="78"/>
        <v>0</v>
      </c>
      <c r="AI89" s="42">
        <f t="shared" si="73"/>
        <v>0</v>
      </c>
    </row>
    <row r="90" spans="1:35" ht="12.75" hidden="1" customHeight="1" outlineLevel="1">
      <c r="A90" s="16">
        <v>10</v>
      </c>
      <c r="B90" s="32"/>
      <c r="C90" s="31"/>
      <c r="D90" s="32"/>
      <c r="E90" s="32"/>
      <c r="F90" s="32"/>
      <c r="G90" s="31"/>
      <c r="H90" s="31"/>
      <c r="I90" s="29"/>
      <c r="J90" s="34"/>
      <c r="K90" s="32"/>
      <c r="L90" s="35"/>
      <c r="M90" s="35"/>
      <c r="N90" s="35"/>
      <c r="O90" s="32"/>
      <c r="P90" s="32"/>
      <c r="Q90" s="35"/>
      <c r="R90" s="35"/>
      <c r="S90" s="35"/>
      <c r="T90" s="40">
        <f t="shared" si="79"/>
        <v>0</v>
      </c>
      <c r="U90" s="35"/>
      <c r="V90" s="35"/>
      <c r="W90" s="35"/>
      <c r="X90" s="40">
        <f t="shared" si="80"/>
        <v>0</v>
      </c>
      <c r="Y90" s="35"/>
      <c r="Z90" s="35"/>
      <c r="AA90" s="35"/>
      <c r="AB90" s="40">
        <f t="shared" si="81"/>
        <v>0</v>
      </c>
      <c r="AC90" s="35"/>
      <c r="AD90" s="35"/>
      <c r="AE90" s="35"/>
      <c r="AF90" s="40">
        <f t="shared" si="82"/>
        <v>0</v>
      </c>
      <c r="AG90" s="40">
        <f t="shared" si="72"/>
        <v>0</v>
      </c>
      <c r="AH90" s="41">
        <f t="shared" si="78"/>
        <v>0</v>
      </c>
      <c r="AI90" s="42">
        <f t="shared" si="73"/>
        <v>0</v>
      </c>
    </row>
    <row r="91" spans="1:35" ht="12.75" customHeight="1" collapsed="1">
      <c r="A91" s="181" t="s">
        <v>62</v>
      </c>
      <c r="B91" s="182"/>
      <c r="C91" s="182"/>
      <c r="D91" s="182"/>
      <c r="E91" s="182"/>
      <c r="F91" s="182"/>
      <c r="G91" s="182"/>
      <c r="H91" s="183"/>
      <c r="I91" s="55">
        <f>SUM(I81:I90)</f>
        <v>0</v>
      </c>
      <c r="J91" s="55">
        <f>SUM(J81:J90)</f>
        <v>0</v>
      </c>
      <c r="K91" s="56"/>
      <c r="L91" s="55">
        <f>SUM(L81:L90)</f>
        <v>0</v>
      </c>
      <c r="M91" s="55">
        <f>SUM(M81:M90)</f>
        <v>0</v>
      </c>
      <c r="N91" s="55">
        <f>SUM(N81:N90)</f>
        <v>0</v>
      </c>
      <c r="O91" s="57"/>
      <c r="P91" s="58"/>
      <c r="Q91" s="55">
        <f t="shared" ref="Q91:AG91" si="83">SUM(Q81:Q90)</f>
        <v>0</v>
      </c>
      <c r="R91" s="55">
        <f t="shared" si="83"/>
        <v>0</v>
      </c>
      <c r="S91" s="55">
        <f t="shared" si="83"/>
        <v>0</v>
      </c>
      <c r="T91" s="60">
        <f t="shared" si="83"/>
        <v>0</v>
      </c>
      <c r="U91" s="55">
        <f t="shared" si="83"/>
        <v>0</v>
      </c>
      <c r="V91" s="55">
        <f t="shared" si="83"/>
        <v>0</v>
      </c>
      <c r="W91" s="55">
        <f t="shared" si="83"/>
        <v>0</v>
      </c>
      <c r="X91" s="60">
        <f t="shared" si="83"/>
        <v>0</v>
      </c>
      <c r="Y91" s="55">
        <f t="shared" si="83"/>
        <v>0</v>
      </c>
      <c r="Z91" s="55">
        <f t="shared" si="83"/>
        <v>0</v>
      </c>
      <c r="AA91" s="55">
        <f t="shared" si="83"/>
        <v>0</v>
      </c>
      <c r="AB91" s="60">
        <f t="shared" si="83"/>
        <v>0</v>
      </c>
      <c r="AC91" s="55">
        <f t="shared" si="83"/>
        <v>0</v>
      </c>
      <c r="AD91" s="55">
        <f t="shared" si="83"/>
        <v>0</v>
      </c>
      <c r="AE91" s="55">
        <f t="shared" si="83"/>
        <v>0</v>
      </c>
      <c r="AF91" s="60">
        <f t="shared" si="83"/>
        <v>0</v>
      </c>
      <c r="AG91" s="53">
        <f t="shared" si="83"/>
        <v>0</v>
      </c>
      <c r="AH91" s="54">
        <f>IF(ISERROR(AG91/I91),0,AG91/I91)</f>
        <v>0</v>
      </c>
      <c r="AI91" s="54">
        <f>IF(ISERROR(AG91/$AG$192),0,AG91/$AG$192)</f>
        <v>0</v>
      </c>
    </row>
    <row r="92" spans="1:35" ht="12.75" customHeight="1">
      <c r="A92" s="36"/>
      <c r="B92" s="187" t="s">
        <v>63</v>
      </c>
      <c r="C92" s="188"/>
      <c r="D92" s="189"/>
      <c r="E92" s="18"/>
      <c r="F92" s="19"/>
      <c r="G92" s="20"/>
      <c r="H92" s="20"/>
      <c r="I92" s="21"/>
      <c r="J92" s="22"/>
      <c r="K92" s="23"/>
      <c r="L92" s="24"/>
      <c r="M92" s="24"/>
      <c r="N92" s="24"/>
      <c r="O92" s="19"/>
      <c r="P92" s="25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6"/>
      <c r="AI92" s="26"/>
    </row>
    <row r="93" spans="1:35" ht="12.75" hidden="1" customHeight="1" outlineLevel="1">
      <c r="A93" s="16">
        <v>1</v>
      </c>
      <c r="B93" s="28"/>
      <c r="C93" s="27"/>
      <c r="D93" s="28"/>
      <c r="E93" s="28"/>
      <c r="F93" s="28"/>
      <c r="G93" s="27"/>
      <c r="H93" s="27"/>
      <c r="I93" s="29"/>
      <c r="J93" s="30"/>
      <c r="K93" s="28"/>
      <c r="L93" s="35"/>
      <c r="M93" s="35"/>
      <c r="N93" s="35"/>
      <c r="O93" s="28"/>
      <c r="P93" s="28"/>
      <c r="Q93" s="35"/>
      <c r="R93" s="35"/>
      <c r="S93" s="35"/>
      <c r="T93" s="40">
        <f>SUM(Q93:S93)</f>
        <v>0</v>
      </c>
      <c r="U93" s="35"/>
      <c r="V93" s="35"/>
      <c r="W93" s="35"/>
      <c r="X93" s="40">
        <f>SUM(U93:W93)</f>
        <v>0</v>
      </c>
      <c r="Y93" s="35"/>
      <c r="Z93" s="35"/>
      <c r="AA93" s="35"/>
      <c r="AB93" s="40">
        <f>SUM(Y93:AA93)</f>
        <v>0</v>
      </c>
      <c r="AC93" s="35"/>
      <c r="AD93" s="35"/>
      <c r="AE93" s="35"/>
      <c r="AF93" s="40">
        <f>SUM(AC93:AE93)</f>
        <v>0</v>
      </c>
      <c r="AG93" s="40">
        <f t="shared" ref="AG93:AG102" si="84">SUM(T93,X93,AB93,AF93)</f>
        <v>0</v>
      </c>
      <c r="AH93" s="41">
        <f>IF(ISERROR(AG93/I93),0,AG93/I93)</f>
        <v>0</v>
      </c>
      <c r="AI93" s="42">
        <f t="shared" ref="AI93:AI102" si="85">IF(ISERROR(AG93/$AG$192),"-",AG93/$AG$192)</f>
        <v>0</v>
      </c>
    </row>
    <row r="94" spans="1:35" ht="12.75" hidden="1" customHeight="1" outlineLevel="1">
      <c r="A94" s="16">
        <v>2</v>
      </c>
      <c r="B94" s="32"/>
      <c r="C94" s="31"/>
      <c r="D94" s="32"/>
      <c r="E94" s="32"/>
      <c r="F94" s="32"/>
      <c r="G94" s="31"/>
      <c r="H94" s="31"/>
      <c r="I94" s="29"/>
      <c r="J94" s="33"/>
      <c r="K94" s="32"/>
      <c r="L94" s="35"/>
      <c r="M94" s="35"/>
      <c r="N94" s="35"/>
      <c r="O94" s="32"/>
      <c r="P94" s="32"/>
      <c r="Q94" s="35"/>
      <c r="R94" s="35"/>
      <c r="S94" s="35"/>
      <c r="T94" s="40">
        <f t="shared" ref="T94" si="86">SUM(Q94:S94)</f>
        <v>0</v>
      </c>
      <c r="U94" s="35"/>
      <c r="V94" s="35"/>
      <c r="W94" s="35"/>
      <c r="X94" s="40">
        <f t="shared" ref="X94" si="87">SUM(U94:W94)</f>
        <v>0</v>
      </c>
      <c r="Y94" s="35"/>
      <c r="Z94" s="35"/>
      <c r="AA94" s="35"/>
      <c r="AB94" s="40">
        <f t="shared" ref="AB94" si="88">SUM(Y94:AA94)</f>
        <v>0</v>
      </c>
      <c r="AC94" s="35"/>
      <c r="AD94" s="35"/>
      <c r="AE94" s="35"/>
      <c r="AF94" s="40">
        <f t="shared" ref="AF94" si="89">SUM(AC94:AE94)</f>
        <v>0</v>
      </c>
      <c r="AG94" s="40">
        <f t="shared" si="84"/>
        <v>0</v>
      </c>
      <c r="AH94" s="41">
        <f t="shared" ref="AH94:AH102" si="90">IF(ISERROR(AG94/I94),0,AG94/I94)</f>
        <v>0</v>
      </c>
      <c r="AI94" s="42">
        <f t="shared" si="85"/>
        <v>0</v>
      </c>
    </row>
    <row r="95" spans="1:35" ht="12.75" hidden="1" customHeight="1" outlineLevel="1">
      <c r="A95" s="16">
        <v>3</v>
      </c>
      <c r="B95" s="32"/>
      <c r="C95" s="31"/>
      <c r="D95" s="32"/>
      <c r="E95" s="32"/>
      <c r="F95" s="32"/>
      <c r="G95" s="31"/>
      <c r="H95" s="31"/>
      <c r="I95" s="29"/>
      <c r="J95" s="33"/>
      <c r="K95" s="32"/>
      <c r="L95" s="35"/>
      <c r="M95" s="35"/>
      <c r="N95" s="35"/>
      <c r="O95" s="32"/>
      <c r="P95" s="32"/>
      <c r="Q95" s="35"/>
      <c r="R95" s="35"/>
      <c r="S95" s="35"/>
      <c r="T95" s="40">
        <f t="shared" ref="T95:T102" si="91">SUM(Q95:S95)</f>
        <v>0</v>
      </c>
      <c r="U95" s="35"/>
      <c r="V95" s="35"/>
      <c r="W95" s="35"/>
      <c r="X95" s="40">
        <f t="shared" ref="X95:X102" si="92">SUM(U95:W95)</f>
        <v>0</v>
      </c>
      <c r="Y95" s="35"/>
      <c r="Z95" s="35"/>
      <c r="AA95" s="35"/>
      <c r="AB95" s="40">
        <f t="shared" ref="AB95:AB102" si="93">SUM(Y95:AA95)</f>
        <v>0</v>
      </c>
      <c r="AC95" s="35"/>
      <c r="AD95" s="35"/>
      <c r="AE95" s="35"/>
      <c r="AF95" s="40">
        <f t="shared" ref="AF95:AF102" si="94">SUM(AC95:AE95)</f>
        <v>0</v>
      </c>
      <c r="AG95" s="40">
        <f t="shared" si="84"/>
        <v>0</v>
      </c>
      <c r="AH95" s="41">
        <f t="shared" si="90"/>
        <v>0</v>
      </c>
      <c r="AI95" s="42">
        <f t="shared" si="85"/>
        <v>0</v>
      </c>
    </row>
    <row r="96" spans="1:35" ht="12.75" hidden="1" customHeight="1" outlineLevel="1">
      <c r="A96" s="16">
        <v>4</v>
      </c>
      <c r="B96" s="32"/>
      <c r="C96" s="31"/>
      <c r="D96" s="32"/>
      <c r="E96" s="32"/>
      <c r="F96" s="32"/>
      <c r="G96" s="31"/>
      <c r="H96" s="31"/>
      <c r="I96" s="29"/>
      <c r="J96" s="33"/>
      <c r="K96" s="32"/>
      <c r="L96" s="35"/>
      <c r="M96" s="35"/>
      <c r="N96" s="35"/>
      <c r="O96" s="32"/>
      <c r="P96" s="32"/>
      <c r="Q96" s="35"/>
      <c r="R96" s="35"/>
      <c r="S96" s="35"/>
      <c r="T96" s="40">
        <f t="shared" si="91"/>
        <v>0</v>
      </c>
      <c r="U96" s="35"/>
      <c r="V96" s="35"/>
      <c r="W96" s="35"/>
      <c r="X96" s="40">
        <f t="shared" si="92"/>
        <v>0</v>
      </c>
      <c r="Y96" s="35"/>
      <c r="Z96" s="35"/>
      <c r="AA96" s="35"/>
      <c r="AB96" s="40">
        <f t="shared" si="93"/>
        <v>0</v>
      </c>
      <c r="AC96" s="35"/>
      <c r="AD96" s="35"/>
      <c r="AE96" s="35"/>
      <c r="AF96" s="40">
        <f t="shared" si="94"/>
        <v>0</v>
      </c>
      <c r="AG96" s="40">
        <f t="shared" si="84"/>
        <v>0</v>
      </c>
      <c r="AH96" s="41">
        <f t="shared" si="90"/>
        <v>0</v>
      </c>
      <c r="AI96" s="42">
        <f t="shared" si="85"/>
        <v>0</v>
      </c>
    </row>
    <row r="97" spans="1:35" ht="12.75" hidden="1" customHeight="1" outlineLevel="1">
      <c r="A97" s="16">
        <v>5</v>
      </c>
      <c r="B97" s="32"/>
      <c r="C97" s="31"/>
      <c r="D97" s="32"/>
      <c r="E97" s="32"/>
      <c r="F97" s="32"/>
      <c r="G97" s="31"/>
      <c r="H97" s="31"/>
      <c r="I97" s="29"/>
      <c r="J97" s="33"/>
      <c r="K97" s="32"/>
      <c r="L97" s="35"/>
      <c r="M97" s="35"/>
      <c r="N97" s="35"/>
      <c r="O97" s="32"/>
      <c r="P97" s="32"/>
      <c r="Q97" s="35"/>
      <c r="R97" s="35"/>
      <c r="S97" s="35"/>
      <c r="T97" s="40">
        <f t="shared" si="91"/>
        <v>0</v>
      </c>
      <c r="U97" s="35"/>
      <c r="V97" s="35"/>
      <c r="W97" s="35"/>
      <c r="X97" s="40">
        <f t="shared" si="92"/>
        <v>0</v>
      </c>
      <c r="Y97" s="35"/>
      <c r="Z97" s="35"/>
      <c r="AA97" s="35"/>
      <c r="AB97" s="40">
        <f t="shared" si="93"/>
        <v>0</v>
      </c>
      <c r="AC97" s="35"/>
      <c r="AD97" s="35"/>
      <c r="AE97" s="35"/>
      <c r="AF97" s="40">
        <f t="shared" si="94"/>
        <v>0</v>
      </c>
      <c r="AG97" s="40">
        <f t="shared" si="84"/>
        <v>0</v>
      </c>
      <c r="AH97" s="41">
        <f t="shared" si="90"/>
        <v>0</v>
      </c>
      <c r="AI97" s="42">
        <f t="shared" si="85"/>
        <v>0</v>
      </c>
    </row>
    <row r="98" spans="1:35" ht="12.75" hidden="1" customHeight="1" outlineLevel="1">
      <c r="A98" s="16">
        <v>6</v>
      </c>
      <c r="B98" s="32"/>
      <c r="C98" s="31"/>
      <c r="D98" s="32"/>
      <c r="E98" s="32"/>
      <c r="F98" s="32"/>
      <c r="G98" s="31"/>
      <c r="H98" s="31"/>
      <c r="I98" s="29"/>
      <c r="J98" s="33"/>
      <c r="K98" s="32"/>
      <c r="L98" s="35"/>
      <c r="M98" s="35"/>
      <c r="N98" s="35"/>
      <c r="O98" s="32"/>
      <c r="P98" s="32"/>
      <c r="Q98" s="35"/>
      <c r="R98" s="35"/>
      <c r="S98" s="35"/>
      <c r="T98" s="40">
        <f t="shared" si="91"/>
        <v>0</v>
      </c>
      <c r="U98" s="35"/>
      <c r="V98" s="35"/>
      <c r="W98" s="35"/>
      <c r="X98" s="40">
        <f t="shared" si="92"/>
        <v>0</v>
      </c>
      <c r="Y98" s="35"/>
      <c r="Z98" s="35"/>
      <c r="AA98" s="35"/>
      <c r="AB98" s="40">
        <f t="shared" si="93"/>
        <v>0</v>
      </c>
      <c r="AC98" s="35"/>
      <c r="AD98" s="35"/>
      <c r="AE98" s="35"/>
      <c r="AF98" s="40">
        <f t="shared" si="94"/>
        <v>0</v>
      </c>
      <c r="AG98" s="40">
        <f t="shared" si="84"/>
        <v>0</v>
      </c>
      <c r="AH98" s="41">
        <f t="shared" si="90"/>
        <v>0</v>
      </c>
      <c r="AI98" s="42">
        <f t="shared" si="85"/>
        <v>0</v>
      </c>
    </row>
    <row r="99" spans="1:35" ht="12.75" hidden="1" customHeight="1" outlineLevel="1">
      <c r="A99" s="16">
        <v>7</v>
      </c>
      <c r="B99" s="32"/>
      <c r="C99" s="31"/>
      <c r="D99" s="32"/>
      <c r="E99" s="32"/>
      <c r="F99" s="32"/>
      <c r="G99" s="31"/>
      <c r="H99" s="31"/>
      <c r="I99" s="29"/>
      <c r="J99" s="33"/>
      <c r="K99" s="32"/>
      <c r="L99" s="35"/>
      <c r="M99" s="35"/>
      <c r="N99" s="35"/>
      <c r="O99" s="32"/>
      <c r="P99" s="32"/>
      <c r="Q99" s="35"/>
      <c r="R99" s="35"/>
      <c r="S99" s="35"/>
      <c r="T99" s="40">
        <f t="shared" si="91"/>
        <v>0</v>
      </c>
      <c r="U99" s="35"/>
      <c r="V99" s="35"/>
      <c r="W99" s="35"/>
      <c r="X99" s="40">
        <f t="shared" si="92"/>
        <v>0</v>
      </c>
      <c r="Y99" s="35"/>
      <c r="Z99" s="35"/>
      <c r="AA99" s="35"/>
      <c r="AB99" s="40">
        <f t="shared" si="93"/>
        <v>0</v>
      </c>
      <c r="AC99" s="35"/>
      <c r="AD99" s="35"/>
      <c r="AE99" s="35"/>
      <c r="AF99" s="40">
        <f t="shared" si="94"/>
        <v>0</v>
      </c>
      <c r="AG99" s="40">
        <f t="shared" si="84"/>
        <v>0</v>
      </c>
      <c r="AH99" s="41">
        <f t="shared" si="90"/>
        <v>0</v>
      </c>
      <c r="AI99" s="42">
        <f t="shared" si="85"/>
        <v>0</v>
      </c>
    </row>
    <row r="100" spans="1:35" ht="12.75" hidden="1" customHeight="1" outlineLevel="1">
      <c r="A100" s="16">
        <v>8</v>
      </c>
      <c r="B100" s="32"/>
      <c r="C100" s="31"/>
      <c r="D100" s="32"/>
      <c r="E100" s="32"/>
      <c r="F100" s="32"/>
      <c r="G100" s="31"/>
      <c r="H100" s="31"/>
      <c r="I100" s="29"/>
      <c r="J100" s="33"/>
      <c r="K100" s="32"/>
      <c r="L100" s="35"/>
      <c r="M100" s="35"/>
      <c r="N100" s="35"/>
      <c r="O100" s="32"/>
      <c r="P100" s="32"/>
      <c r="Q100" s="35"/>
      <c r="R100" s="35"/>
      <c r="S100" s="35"/>
      <c r="T100" s="40">
        <f t="shared" si="91"/>
        <v>0</v>
      </c>
      <c r="U100" s="35"/>
      <c r="V100" s="35"/>
      <c r="W100" s="35"/>
      <c r="X100" s="40">
        <f t="shared" si="92"/>
        <v>0</v>
      </c>
      <c r="Y100" s="35"/>
      <c r="Z100" s="35"/>
      <c r="AA100" s="35"/>
      <c r="AB100" s="40">
        <f t="shared" si="93"/>
        <v>0</v>
      </c>
      <c r="AC100" s="35"/>
      <c r="AD100" s="35"/>
      <c r="AE100" s="35"/>
      <c r="AF100" s="40">
        <f t="shared" si="94"/>
        <v>0</v>
      </c>
      <c r="AG100" s="40">
        <f t="shared" si="84"/>
        <v>0</v>
      </c>
      <c r="AH100" s="41">
        <f t="shared" si="90"/>
        <v>0</v>
      </c>
      <c r="AI100" s="42">
        <f t="shared" si="85"/>
        <v>0</v>
      </c>
    </row>
    <row r="101" spans="1:35" ht="12.75" hidden="1" customHeight="1" outlineLevel="1">
      <c r="A101" s="16">
        <v>9</v>
      </c>
      <c r="B101" s="32"/>
      <c r="C101" s="31"/>
      <c r="D101" s="32"/>
      <c r="E101" s="32"/>
      <c r="F101" s="32"/>
      <c r="G101" s="31"/>
      <c r="H101" s="31"/>
      <c r="I101" s="29"/>
      <c r="J101" s="33"/>
      <c r="K101" s="32"/>
      <c r="L101" s="35"/>
      <c r="M101" s="35"/>
      <c r="N101" s="35"/>
      <c r="O101" s="32"/>
      <c r="P101" s="32"/>
      <c r="Q101" s="35"/>
      <c r="R101" s="35"/>
      <c r="S101" s="35"/>
      <c r="T101" s="40">
        <f t="shared" si="91"/>
        <v>0</v>
      </c>
      <c r="U101" s="35"/>
      <c r="V101" s="35"/>
      <c r="W101" s="35"/>
      <c r="X101" s="40">
        <f t="shared" si="92"/>
        <v>0</v>
      </c>
      <c r="Y101" s="35"/>
      <c r="Z101" s="35"/>
      <c r="AA101" s="35"/>
      <c r="AB101" s="40">
        <f t="shared" si="93"/>
        <v>0</v>
      </c>
      <c r="AC101" s="35"/>
      <c r="AD101" s="35"/>
      <c r="AE101" s="35"/>
      <c r="AF101" s="40">
        <f t="shared" si="94"/>
        <v>0</v>
      </c>
      <c r="AG101" s="40">
        <f t="shared" si="84"/>
        <v>0</v>
      </c>
      <c r="AH101" s="41">
        <f t="shared" si="90"/>
        <v>0</v>
      </c>
      <c r="AI101" s="42">
        <f t="shared" si="85"/>
        <v>0</v>
      </c>
    </row>
    <row r="102" spans="1:35" ht="12.75" hidden="1" customHeight="1" outlineLevel="1">
      <c r="A102" s="16">
        <v>10</v>
      </c>
      <c r="B102" s="32"/>
      <c r="C102" s="31"/>
      <c r="D102" s="32"/>
      <c r="E102" s="32"/>
      <c r="F102" s="32"/>
      <c r="G102" s="31"/>
      <c r="H102" s="31"/>
      <c r="I102" s="29"/>
      <c r="J102" s="34"/>
      <c r="K102" s="32"/>
      <c r="L102" s="35"/>
      <c r="M102" s="35"/>
      <c r="N102" s="35"/>
      <c r="O102" s="32"/>
      <c r="P102" s="32"/>
      <c r="Q102" s="35"/>
      <c r="R102" s="35"/>
      <c r="S102" s="35"/>
      <c r="T102" s="40">
        <f t="shared" si="91"/>
        <v>0</v>
      </c>
      <c r="U102" s="35"/>
      <c r="V102" s="35"/>
      <c r="W102" s="35"/>
      <c r="X102" s="40">
        <f t="shared" si="92"/>
        <v>0</v>
      </c>
      <c r="Y102" s="35"/>
      <c r="Z102" s="35"/>
      <c r="AA102" s="35"/>
      <c r="AB102" s="40">
        <f t="shared" si="93"/>
        <v>0</v>
      </c>
      <c r="AC102" s="35"/>
      <c r="AD102" s="35"/>
      <c r="AE102" s="35"/>
      <c r="AF102" s="40">
        <f t="shared" si="94"/>
        <v>0</v>
      </c>
      <c r="AG102" s="40">
        <f t="shared" si="84"/>
        <v>0</v>
      </c>
      <c r="AH102" s="41">
        <f t="shared" si="90"/>
        <v>0</v>
      </c>
      <c r="AI102" s="42">
        <f t="shared" si="85"/>
        <v>0</v>
      </c>
    </row>
    <row r="103" spans="1:35" ht="12.75" customHeight="1" collapsed="1">
      <c r="A103" s="181" t="s">
        <v>64</v>
      </c>
      <c r="B103" s="182"/>
      <c r="C103" s="182"/>
      <c r="D103" s="182"/>
      <c r="E103" s="182"/>
      <c r="F103" s="182"/>
      <c r="G103" s="182"/>
      <c r="H103" s="183"/>
      <c r="I103" s="55">
        <f>SUM(I93:I102)</f>
        <v>0</v>
      </c>
      <c r="J103" s="55">
        <f>SUM(J93:J102)</f>
        <v>0</v>
      </c>
      <c r="K103" s="56"/>
      <c r="L103" s="55">
        <f>SUM(L93:L102)</f>
        <v>0</v>
      </c>
      <c r="M103" s="55">
        <f>SUM(M93:M102)</f>
        <v>0</v>
      </c>
      <c r="N103" s="55">
        <f>SUM(N93:N102)</f>
        <v>0</v>
      </c>
      <c r="O103" s="57"/>
      <c r="P103" s="58"/>
      <c r="Q103" s="55">
        <f t="shared" ref="Q103:AG103" si="95">SUM(Q93:Q102)</f>
        <v>0</v>
      </c>
      <c r="R103" s="55">
        <f t="shared" si="95"/>
        <v>0</v>
      </c>
      <c r="S103" s="55">
        <f t="shared" si="95"/>
        <v>0</v>
      </c>
      <c r="T103" s="60">
        <f t="shared" si="95"/>
        <v>0</v>
      </c>
      <c r="U103" s="55">
        <f t="shared" si="95"/>
        <v>0</v>
      </c>
      <c r="V103" s="55">
        <f t="shared" si="95"/>
        <v>0</v>
      </c>
      <c r="W103" s="55">
        <f t="shared" si="95"/>
        <v>0</v>
      </c>
      <c r="X103" s="60">
        <f t="shared" si="95"/>
        <v>0</v>
      </c>
      <c r="Y103" s="55">
        <f t="shared" si="95"/>
        <v>0</v>
      </c>
      <c r="Z103" s="55">
        <f t="shared" si="95"/>
        <v>0</v>
      </c>
      <c r="AA103" s="55">
        <f t="shared" si="95"/>
        <v>0</v>
      </c>
      <c r="AB103" s="60">
        <f t="shared" si="95"/>
        <v>0</v>
      </c>
      <c r="AC103" s="55">
        <f t="shared" si="95"/>
        <v>0</v>
      </c>
      <c r="AD103" s="55">
        <f t="shared" si="95"/>
        <v>0</v>
      </c>
      <c r="AE103" s="55">
        <f t="shared" si="95"/>
        <v>0</v>
      </c>
      <c r="AF103" s="60">
        <f t="shared" si="95"/>
        <v>0</v>
      </c>
      <c r="AG103" s="53">
        <f t="shared" si="95"/>
        <v>0</v>
      </c>
      <c r="AH103" s="54">
        <f>IF(ISERROR(AG103/I103),0,AG103/I103)</f>
        <v>0</v>
      </c>
      <c r="AI103" s="54">
        <f>IF(ISERROR(AG103/$AG$192),0,AG103/$AG$192)</f>
        <v>0</v>
      </c>
    </row>
    <row r="104" spans="1:35" ht="12.75" customHeight="1">
      <c r="A104" s="36"/>
      <c r="B104" s="187" t="s">
        <v>65</v>
      </c>
      <c r="C104" s="188"/>
      <c r="D104" s="189"/>
      <c r="E104" s="18"/>
      <c r="F104" s="19"/>
      <c r="G104" s="20"/>
      <c r="H104" s="20"/>
      <c r="I104" s="21"/>
      <c r="J104" s="22"/>
      <c r="K104" s="23"/>
      <c r="L104" s="24"/>
      <c r="M104" s="24"/>
      <c r="N104" s="24"/>
      <c r="O104" s="19"/>
      <c r="P104" s="25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6"/>
      <c r="AI104" s="26"/>
    </row>
    <row r="105" spans="1:35" ht="12.75" hidden="1" customHeight="1" outlineLevel="1">
      <c r="A105" s="16">
        <v>1</v>
      </c>
      <c r="B105" s="28"/>
      <c r="C105" s="27"/>
      <c r="D105" s="28"/>
      <c r="E105" s="28"/>
      <c r="F105" s="28"/>
      <c r="G105" s="27"/>
      <c r="H105" s="27"/>
      <c r="I105" s="29"/>
      <c r="J105" s="30"/>
      <c r="K105" s="28"/>
      <c r="L105" s="35"/>
      <c r="M105" s="35"/>
      <c r="N105" s="35"/>
      <c r="O105" s="28"/>
      <c r="P105" s="28"/>
      <c r="Q105" s="35"/>
      <c r="R105" s="35"/>
      <c r="S105" s="35"/>
      <c r="T105" s="40">
        <f>SUM(Q105:S105)</f>
        <v>0</v>
      </c>
      <c r="U105" s="35"/>
      <c r="V105" s="35"/>
      <c r="W105" s="35"/>
      <c r="X105" s="40">
        <f>SUM(U105:W105)</f>
        <v>0</v>
      </c>
      <c r="Y105" s="35"/>
      <c r="Z105" s="35"/>
      <c r="AA105" s="35"/>
      <c r="AB105" s="40">
        <f>SUM(Y105:AA105)</f>
        <v>0</v>
      </c>
      <c r="AC105" s="35"/>
      <c r="AD105" s="35"/>
      <c r="AE105" s="35"/>
      <c r="AF105" s="40">
        <f>SUM(AC105:AE105)</f>
        <v>0</v>
      </c>
      <c r="AG105" s="40">
        <f t="shared" ref="AG105:AG114" si="96">SUM(T105,X105,AB105,AF105)</f>
        <v>0</v>
      </c>
      <c r="AH105" s="41">
        <f>IF(ISERROR(AG105/I105),0,AG105/I105)</f>
        <v>0</v>
      </c>
      <c r="AI105" s="42">
        <f t="shared" ref="AI105:AI114" si="97">IF(ISERROR(AG105/$AG$192),"-",AG105/$AG$192)</f>
        <v>0</v>
      </c>
    </row>
    <row r="106" spans="1:35" ht="12.75" hidden="1" customHeight="1" outlineLevel="1">
      <c r="A106" s="16">
        <v>2</v>
      </c>
      <c r="B106" s="32"/>
      <c r="C106" s="31"/>
      <c r="D106" s="32"/>
      <c r="E106" s="32"/>
      <c r="F106" s="32"/>
      <c r="G106" s="31"/>
      <c r="H106" s="31"/>
      <c r="I106" s="29"/>
      <c r="J106" s="33"/>
      <c r="K106" s="32"/>
      <c r="L106" s="35"/>
      <c r="M106" s="35"/>
      <c r="N106" s="35"/>
      <c r="O106" s="32"/>
      <c r="P106" s="32"/>
      <c r="Q106" s="35"/>
      <c r="R106" s="35"/>
      <c r="S106" s="35"/>
      <c r="T106" s="40">
        <f t="shared" ref="T106" si="98">SUM(Q106:S106)</f>
        <v>0</v>
      </c>
      <c r="U106" s="35"/>
      <c r="V106" s="35"/>
      <c r="W106" s="35"/>
      <c r="X106" s="40">
        <f t="shared" ref="X106" si="99">SUM(U106:W106)</f>
        <v>0</v>
      </c>
      <c r="Y106" s="35"/>
      <c r="Z106" s="35"/>
      <c r="AA106" s="35"/>
      <c r="AB106" s="40">
        <f t="shared" ref="AB106" si="100">SUM(Y106:AA106)</f>
        <v>0</v>
      </c>
      <c r="AC106" s="35"/>
      <c r="AD106" s="35"/>
      <c r="AE106" s="35"/>
      <c r="AF106" s="40">
        <f t="shared" ref="AF106" si="101">SUM(AC106:AE106)</f>
        <v>0</v>
      </c>
      <c r="AG106" s="40">
        <f t="shared" si="96"/>
        <v>0</v>
      </c>
      <c r="AH106" s="41">
        <f t="shared" ref="AH106:AH114" si="102">IF(ISERROR(AG106/I106),0,AG106/I106)</f>
        <v>0</v>
      </c>
      <c r="AI106" s="42">
        <f t="shared" si="97"/>
        <v>0</v>
      </c>
    </row>
    <row r="107" spans="1:35" ht="12.75" hidden="1" customHeight="1" outlineLevel="1">
      <c r="A107" s="16">
        <v>3</v>
      </c>
      <c r="B107" s="32"/>
      <c r="C107" s="31"/>
      <c r="D107" s="32"/>
      <c r="E107" s="32"/>
      <c r="F107" s="32"/>
      <c r="G107" s="31"/>
      <c r="H107" s="31"/>
      <c r="I107" s="29"/>
      <c r="J107" s="33"/>
      <c r="K107" s="32"/>
      <c r="L107" s="35"/>
      <c r="M107" s="35"/>
      <c r="N107" s="35"/>
      <c r="O107" s="32"/>
      <c r="P107" s="32"/>
      <c r="Q107" s="35"/>
      <c r="R107" s="35"/>
      <c r="S107" s="35"/>
      <c r="T107" s="40">
        <f t="shared" ref="T107:T114" si="103">SUM(Q107:S107)</f>
        <v>0</v>
      </c>
      <c r="U107" s="35"/>
      <c r="V107" s="35"/>
      <c r="W107" s="35"/>
      <c r="X107" s="40">
        <f t="shared" ref="X107:X114" si="104">SUM(U107:W107)</f>
        <v>0</v>
      </c>
      <c r="Y107" s="35"/>
      <c r="Z107" s="35"/>
      <c r="AA107" s="35"/>
      <c r="AB107" s="40">
        <f t="shared" ref="AB107:AB114" si="105">SUM(Y107:AA107)</f>
        <v>0</v>
      </c>
      <c r="AC107" s="35"/>
      <c r="AD107" s="35"/>
      <c r="AE107" s="35"/>
      <c r="AF107" s="40">
        <f t="shared" ref="AF107:AF114" si="106">SUM(AC107:AE107)</f>
        <v>0</v>
      </c>
      <c r="AG107" s="40">
        <f t="shared" si="96"/>
        <v>0</v>
      </c>
      <c r="AH107" s="41">
        <f t="shared" si="102"/>
        <v>0</v>
      </c>
      <c r="AI107" s="42">
        <f t="shared" si="97"/>
        <v>0</v>
      </c>
    </row>
    <row r="108" spans="1:35" ht="12.75" hidden="1" customHeight="1" outlineLevel="1">
      <c r="A108" s="16">
        <v>4</v>
      </c>
      <c r="B108" s="32"/>
      <c r="C108" s="31"/>
      <c r="D108" s="32"/>
      <c r="E108" s="32"/>
      <c r="F108" s="32"/>
      <c r="G108" s="31"/>
      <c r="H108" s="31"/>
      <c r="I108" s="29"/>
      <c r="J108" s="33"/>
      <c r="K108" s="32"/>
      <c r="L108" s="35"/>
      <c r="M108" s="35"/>
      <c r="N108" s="35"/>
      <c r="O108" s="32"/>
      <c r="P108" s="32"/>
      <c r="Q108" s="35"/>
      <c r="R108" s="35"/>
      <c r="S108" s="35"/>
      <c r="T108" s="40">
        <f t="shared" si="103"/>
        <v>0</v>
      </c>
      <c r="U108" s="35"/>
      <c r="V108" s="35"/>
      <c r="W108" s="35"/>
      <c r="X108" s="40">
        <f t="shared" si="104"/>
        <v>0</v>
      </c>
      <c r="Y108" s="35"/>
      <c r="Z108" s="35"/>
      <c r="AA108" s="35"/>
      <c r="AB108" s="40">
        <f t="shared" si="105"/>
        <v>0</v>
      </c>
      <c r="AC108" s="35"/>
      <c r="AD108" s="35"/>
      <c r="AE108" s="35"/>
      <c r="AF108" s="40">
        <f t="shared" si="106"/>
        <v>0</v>
      </c>
      <c r="AG108" s="40">
        <f t="shared" si="96"/>
        <v>0</v>
      </c>
      <c r="AH108" s="41">
        <f t="shared" si="102"/>
        <v>0</v>
      </c>
      <c r="AI108" s="42">
        <f t="shared" si="97"/>
        <v>0</v>
      </c>
    </row>
    <row r="109" spans="1:35" ht="12.75" hidden="1" customHeight="1" outlineLevel="1">
      <c r="A109" s="16">
        <v>5</v>
      </c>
      <c r="B109" s="32"/>
      <c r="C109" s="31"/>
      <c r="D109" s="32"/>
      <c r="E109" s="32"/>
      <c r="F109" s="32"/>
      <c r="G109" s="31"/>
      <c r="H109" s="31"/>
      <c r="I109" s="29"/>
      <c r="J109" s="33"/>
      <c r="K109" s="32"/>
      <c r="L109" s="35"/>
      <c r="M109" s="35"/>
      <c r="N109" s="35"/>
      <c r="O109" s="32"/>
      <c r="P109" s="32"/>
      <c r="Q109" s="35"/>
      <c r="R109" s="35"/>
      <c r="S109" s="35"/>
      <c r="T109" s="40">
        <f t="shared" si="103"/>
        <v>0</v>
      </c>
      <c r="U109" s="35"/>
      <c r="V109" s="35"/>
      <c r="W109" s="35"/>
      <c r="X109" s="40">
        <f t="shared" si="104"/>
        <v>0</v>
      </c>
      <c r="Y109" s="35"/>
      <c r="Z109" s="35"/>
      <c r="AA109" s="35"/>
      <c r="AB109" s="40">
        <f t="shared" si="105"/>
        <v>0</v>
      </c>
      <c r="AC109" s="35"/>
      <c r="AD109" s="35"/>
      <c r="AE109" s="35"/>
      <c r="AF109" s="40">
        <f t="shared" si="106"/>
        <v>0</v>
      </c>
      <c r="AG109" s="40">
        <f t="shared" si="96"/>
        <v>0</v>
      </c>
      <c r="AH109" s="41">
        <f t="shared" si="102"/>
        <v>0</v>
      </c>
      <c r="AI109" s="42">
        <f t="shared" si="97"/>
        <v>0</v>
      </c>
    </row>
    <row r="110" spans="1:35" ht="12.75" hidden="1" customHeight="1" outlineLevel="1">
      <c r="A110" s="16">
        <v>6</v>
      </c>
      <c r="B110" s="32"/>
      <c r="C110" s="31"/>
      <c r="D110" s="32"/>
      <c r="E110" s="32"/>
      <c r="F110" s="32"/>
      <c r="G110" s="31"/>
      <c r="H110" s="31"/>
      <c r="I110" s="29"/>
      <c r="J110" s="33"/>
      <c r="K110" s="32"/>
      <c r="L110" s="35"/>
      <c r="M110" s="35"/>
      <c r="N110" s="35"/>
      <c r="O110" s="32"/>
      <c r="P110" s="32"/>
      <c r="Q110" s="35"/>
      <c r="R110" s="35"/>
      <c r="S110" s="35"/>
      <c r="T110" s="40">
        <f t="shared" si="103"/>
        <v>0</v>
      </c>
      <c r="U110" s="35"/>
      <c r="V110" s="35"/>
      <c r="W110" s="35"/>
      <c r="X110" s="40">
        <f t="shared" si="104"/>
        <v>0</v>
      </c>
      <c r="Y110" s="35"/>
      <c r="Z110" s="35"/>
      <c r="AA110" s="35"/>
      <c r="AB110" s="40">
        <f t="shared" si="105"/>
        <v>0</v>
      </c>
      <c r="AC110" s="35"/>
      <c r="AD110" s="35"/>
      <c r="AE110" s="35"/>
      <c r="AF110" s="40">
        <f t="shared" si="106"/>
        <v>0</v>
      </c>
      <c r="AG110" s="40">
        <f t="shared" si="96"/>
        <v>0</v>
      </c>
      <c r="AH110" s="41">
        <f t="shared" si="102"/>
        <v>0</v>
      </c>
      <c r="AI110" s="42">
        <f t="shared" si="97"/>
        <v>0</v>
      </c>
    </row>
    <row r="111" spans="1:35" ht="12.75" hidden="1" customHeight="1" outlineLevel="1">
      <c r="A111" s="16">
        <v>7</v>
      </c>
      <c r="B111" s="32"/>
      <c r="C111" s="31"/>
      <c r="D111" s="32"/>
      <c r="E111" s="32"/>
      <c r="F111" s="32"/>
      <c r="G111" s="31"/>
      <c r="H111" s="31"/>
      <c r="I111" s="29"/>
      <c r="J111" s="33"/>
      <c r="K111" s="32"/>
      <c r="L111" s="35"/>
      <c r="M111" s="35"/>
      <c r="N111" s="35"/>
      <c r="O111" s="32"/>
      <c r="P111" s="32"/>
      <c r="Q111" s="35"/>
      <c r="R111" s="35"/>
      <c r="S111" s="35"/>
      <c r="T111" s="40">
        <f t="shared" si="103"/>
        <v>0</v>
      </c>
      <c r="U111" s="35"/>
      <c r="V111" s="35"/>
      <c r="W111" s="35"/>
      <c r="X111" s="40">
        <f t="shared" si="104"/>
        <v>0</v>
      </c>
      <c r="Y111" s="35"/>
      <c r="Z111" s="35"/>
      <c r="AA111" s="35"/>
      <c r="AB111" s="40">
        <f t="shared" si="105"/>
        <v>0</v>
      </c>
      <c r="AC111" s="35"/>
      <c r="AD111" s="35"/>
      <c r="AE111" s="35"/>
      <c r="AF111" s="40">
        <f t="shared" si="106"/>
        <v>0</v>
      </c>
      <c r="AG111" s="40">
        <f t="shared" si="96"/>
        <v>0</v>
      </c>
      <c r="AH111" s="41">
        <f t="shared" si="102"/>
        <v>0</v>
      </c>
      <c r="AI111" s="42">
        <f t="shared" si="97"/>
        <v>0</v>
      </c>
    </row>
    <row r="112" spans="1:35" ht="12.75" hidden="1" customHeight="1" outlineLevel="1">
      <c r="A112" s="16">
        <v>8</v>
      </c>
      <c r="B112" s="32"/>
      <c r="C112" s="31"/>
      <c r="D112" s="32"/>
      <c r="E112" s="32"/>
      <c r="F112" s="32"/>
      <c r="G112" s="31"/>
      <c r="H112" s="31"/>
      <c r="I112" s="29"/>
      <c r="J112" s="33"/>
      <c r="K112" s="32"/>
      <c r="L112" s="35"/>
      <c r="M112" s="35"/>
      <c r="N112" s="35"/>
      <c r="O112" s="32"/>
      <c r="P112" s="32"/>
      <c r="Q112" s="35"/>
      <c r="R112" s="35"/>
      <c r="S112" s="35"/>
      <c r="T112" s="40">
        <f t="shared" si="103"/>
        <v>0</v>
      </c>
      <c r="U112" s="35"/>
      <c r="V112" s="35"/>
      <c r="W112" s="35"/>
      <c r="X112" s="40">
        <f t="shared" si="104"/>
        <v>0</v>
      </c>
      <c r="Y112" s="35"/>
      <c r="Z112" s="35"/>
      <c r="AA112" s="35"/>
      <c r="AB112" s="40">
        <f t="shared" si="105"/>
        <v>0</v>
      </c>
      <c r="AC112" s="35"/>
      <c r="AD112" s="35"/>
      <c r="AE112" s="35"/>
      <c r="AF112" s="40">
        <f t="shared" si="106"/>
        <v>0</v>
      </c>
      <c r="AG112" s="40">
        <f t="shared" si="96"/>
        <v>0</v>
      </c>
      <c r="AH112" s="41">
        <f t="shared" si="102"/>
        <v>0</v>
      </c>
      <c r="AI112" s="42">
        <f t="shared" si="97"/>
        <v>0</v>
      </c>
    </row>
    <row r="113" spans="1:35" ht="12.75" hidden="1" customHeight="1" outlineLevel="1">
      <c r="A113" s="16">
        <v>9</v>
      </c>
      <c r="B113" s="32"/>
      <c r="C113" s="31"/>
      <c r="D113" s="32"/>
      <c r="E113" s="32"/>
      <c r="F113" s="32"/>
      <c r="G113" s="31"/>
      <c r="H113" s="31"/>
      <c r="I113" s="29"/>
      <c r="J113" s="33"/>
      <c r="K113" s="32"/>
      <c r="L113" s="35"/>
      <c r="M113" s="35"/>
      <c r="N113" s="35"/>
      <c r="O113" s="32"/>
      <c r="P113" s="32"/>
      <c r="Q113" s="35"/>
      <c r="R113" s="35"/>
      <c r="S113" s="35"/>
      <c r="T113" s="40">
        <f t="shared" si="103"/>
        <v>0</v>
      </c>
      <c r="U113" s="35"/>
      <c r="V113" s="35"/>
      <c r="W113" s="35"/>
      <c r="X113" s="40">
        <f t="shared" si="104"/>
        <v>0</v>
      </c>
      <c r="Y113" s="35"/>
      <c r="Z113" s="35"/>
      <c r="AA113" s="35"/>
      <c r="AB113" s="40">
        <f t="shared" si="105"/>
        <v>0</v>
      </c>
      <c r="AC113" s="35"/>
      <c r="AD113" s="35"/>
      <c r="AE113" s="35"/>
      <c r="AF113" s="40">
        <f t="shared" si="106"/>
        <v>0</v>
      </c>
      <c r="AG113" s="40">
        <f t="shared" si="96"/>
        <v>0</v>
      </c>
      <c r="AH113" s="41">
        <f t="shared" si="102"/>
        <v>0</v>
      </c>
      <c r="AI113" s="42">
        <f t="shared" si="97"/>
        <v>0</v>
      </c>
    </row>
    <row r="114" spans="1:35" ht="12.75" hidden="1" customHeight="1" outlineLevel="1">
      <c r="A114" s="16">
        <v>10</v>
      </c>
      <c r="B114" s="32"/>
      <c r="C114" s="31"/>
      <c r="D114" s="32"/>
      <c r="E114" s="32"/>
      <c r="F114" s="32"/>
      <c r="G114" s="31"/>
      <c r="H114" s="31"/>
      <c r="I114" s="29"/>
      <c r="J114" s="34"/>
      <c r="K114" s="32"/>
      <c r="L114" s="35"/>
      <c r="M114" s="35"/>
      <c r="N114" s="35"/>
      <c r="O114" s="32"/>
      <c r="P114" s="32"/>
      <c r="Q114" s="35"/>
      <c r="R114" s="35"/>
      <c r="S114" s="35"/>
      <c r="T114" s="40">
        <f t="shared" si="103"/>
        <v>0</v>
      </c>
      <c r="U114" s="35"/>
      <c r="V114" s="35"/>
      <c r="W114" s="35"/>
      <c r="X114" s="40">
        <f t="shared" si="104"/>
        <v>0</v>
      </c>
      <c r="Y114" s="35"/>
      <c r="Z114" s="35"/>
      <c r="AA114" s="35"/>
      <c r="AB114" s="40">
        <f t="shared" si="105"/>
        <v>0</v>
      </c>
      <c r="AC114" s="35"/>
      <c r="AD114" s="35"/>
      <c r="AE114" s="35"/>
      <c r="AF114" s="40">
        <f t="shared" si="106"/>
        <v>0</v>
      </c>
      <c r="AG114" s="40">
        <f t="shared" si="96"/>
        <v>0</v>
      </c>
      <c r="AH114" s="41">
        <f t="shared" si="102"/>
        <v>0</v>
      </c>
      <c r="AI114" s="42">
        <f t="shared" si="97"/>
        <v>0</v>
      </c>
    </row>
    <row r="115" spans="1:35" ht="12.75" customHeight="1" collapsed="1">
      <c r="A115" s="181" t="s">
        <v>66</v>
      </c>
      <c r="B115" s="182"/>
      <c r="C115" s="182"/>
      <c r="D115" s="182"/>
      <c r="E115" s="182"/>
      <c r="F115" s="182"/>
      <c r="G115" s="182"/>
      <c r="H115" s="183"/>
      <c r="I115" s="55">
        <f>SUM(I105:I114)</f>
        <v>0</v>
      </c>
      <c r="J115" s="55">
        <f>SUM(J105:J114)</f>
        <v>0</v>
      </c>
      <c r="K115" s="56"/>
      <c r="L115" s="55">
        <f>SUM(L105:L114)</f>
        <v>0</v>
      </c>
      <c r="M115" s="55">
        <f>SUM(M105:M114)</f>
        <v>0</v>
      </c>
      <c r="N115" s="55">
        <f>SUM(N105:N114)</f>
        <v>0</v>
      </c>
      <c r="O115" s="57"/>
      <c r="P115" s="58"/>
      <c r="Q115" s="55">
        <f t="shared" ref="Q115:AG115" si="107">SUM(Q105:Q114)</f>
        <v>0</v>
      </c>
      <c r="R115" s="55">
        <f t="shared" si="107"/>
        <v>0</v>
      </c>
      <c r="S115" s="55">
        <f t="shared" si="107"/>
        <v>0</v>
      </c>
      <c r="T115" s="60">
        <f t="shared" si="107"/>
        <v>0</v>
      </c>
      <c r="U115" s="55">
        <f t="shared" si="107"/>
        <v>0</v>
      </c>
      <c r="V115" s="55">
        <f t="shared" si="107"/>
        <v>0</v>
      </c>
      <c r="W115" s="55">
        <f t="shared" si="107"/>
        <v>0</v>
      </c>
      <c r="X115" s="60">
        <f t="shared" si="107"/>
        <v>0</v>
      </c>
      <c r="Y115" s="55">
        <f t="shared" si="107"/>
        <v>0</v>
      </c>
      <c r="Z115" s="55">
        <f t="shared" si="107"/>
        <v>0</v>
      </c>
      <c r="AA115" s="55">
        <f t="shared" si="107"/>
        <v>0</v>
      </c>
      <c r="AB115" s="60">
        <f t="shared" si="107"/>
        <v>0</v>
      </c>
      <c r="AC115" s="55">
        <f t="shared" si="107"/>
        <v>0</v>
      </c>
      <c r="AD115" s="55">
        <f t="shared" si="107"/>
        <v>0</v>
      </c>
      <c r="AE115" s="55">
        <f t="shared" si="107"/>
        <v>0</v>
      </c>
      <c r="AF115" s="60">
        <f t="shared" si="107"/>
        <v>0</v>
      </c>
      <c r="AG115" s="53">
        <f t="shared" si="107"/>
        <v>0</v>
      </c>
      <c r="AH115" s="54">
        <f>IF(ISERROR(AG115/I115),0,AG115/I115)</f>
        <v>0</v>
      </c>
      <c r="AI115" s="54">
        <f>IF(ISERROR(AG115/$AG$192),0,AG115/$AG$192)</f>
        <v>0</v>
      </c>
    </row>
    <row r="116" spans="1:35" ht="12.75" customHeight="1">
      <c r="A116" s="36"/>
      <c r="B116" s="187" t="s">
        <v>17</v>
      </c>
      <c r="C116" s="188"/>
      <c r="D116" s="189"/>
      <c r="E116" s="18"/>
      <c r="F116" s="19"/>
      <c r="G116" s="20"/>
      <c r="H116" s="20"/>
      <c r="I116" s="21"/>
      <c r="J116" s="22"/>
      <c r="K116" s="23"/>
      <c r="L116" s="24"/>
      <c r="M116" s="24"/>
      <c r="N116" s="24"/>
      <c r="O116" s="19"/>
      <c r="P116" s="25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6"/>
      <c r="AI116" s="26"/>
    </row>
    <row r="117" spans="1:35" ht="12.75" hidden="1" customHeight="1" outlineLevel="1">
      <c r="A117" s="16">
        <v>1</v>
      </c>
      <c r="B117" s="28"/>
      <c r="C117" s="27"/>
      <c r="D117" s="37"/>
      <c r="E117" s="39"/>
      <c r="F117" s="38"/>
      <c r="G117" s="27"/>
      <c r="H117" s="27"/>
      <c r="I117" s="29"/>
      <c r="J117" s="30"/>
      <c r="K117" s="28"/>
      <c r="L117" s="35"/>
      <c r="M117" s="35"/>
      <c r="N117" s="35"/>
      <c r="O117" s="28"/>
      <c r="P117" s="28"/>
      <c r="Q117" s="35"/>
      <c r="R117" s="35"/>
      <c r="S117" s="35"/>
      <c r="T117" s="40">
        <f>SUM(Q117:S117)</f>
        <v>0</v>
      </c>
      <c r="U117" s="35"/>
      <c r="V117" s="35"/>
      <c r="W117" s="35"/>
      <c r="X117" s="40">
        <f>SUM(U117:W117)</f>
        <v>0</v>
      </c>
      <c r="Y117" s="35"/>
      <c r="Z117" s="35"/>
      <c r="AA117" s="35"/>
      <c r="AB117" s="40">
        <f>SUM(Y117:AA117)</f>
        <v>0</v>
      </c>
      <c r="AC117" s="35"/>
      <c r="AD117" s="35"/>
      <c r="AE117" s="35"/>
      <c r="AF117" s="40">
        <f>SUM(AC117:AE117)</f>
        <v>0</v>
      </c>
      <c r="AG117" s="40">
        <f t="shared" ref="AG117:AG126" si="108">SUM(T117,X117,AB117,AF117)</f>
        <v>0</v>
      </c>
      <c r="AH117" s="41">
        <f>IF(ISERROR(AG117/I117),0,AG117/I117)</f>
        <v>0</v>
      </c>
      <c r="AI117" s="42">
        <f t="shared" ref="AI117:AI126" si="109">IF(ISERROR(AG117/$AG$192),"-",AG117/$AG$192)</f>
        <v>0</v>
      </c>
    </row>
    <row r="118" spans="1:35" ht="12.75" hidden="1" customHeight="1" outlineLevel="1">
      <c r="A118" s="16">
        <v>2</v>
      </c>
      <c r="B118" s="32"/>
      <c r="C118" s="31"/>
      <c r="D118" s="32"/>
      <c r="E118" s="28"/>
      <c r="F118" s="32"/>
      <c r="G118" s="31"/>
      <c r="H118" s="31"/>
      <c r="I118" s="29"/>
      <c r="J118" s="33"/>
      <c r="K118" s="32"/>
      <c r="L118" s="35"/>
      <c r="M118" s="35"/>
      <c r="N118" s="35"/>
      <c r="O118" s="32"/>
      <c r="P118" s="32"/>
      <c r="Q118" s="35"/>
      <c r="R118" s="35"/>
      <c r="S118" s="35"/>
      <c r="T118" s="40">
        <f t="shared" ref="T118" si="110">SUM(Q118:S118)</f>
        <v>0</v>
      </c>
      <c r="U118" s="35"/>
      <c r="V118" s="35"/>
      <c r="W118" s="35"/>
      <c r="X118" s="40">
        <f t="shared" ref="X118" si="111">SUM(U118:W118)</f>
        <v>0</v>
      </c>
      <c r="Y118" s="35"/>
      <c r="Z118" s="35"/>
      <c r="AA118" s="35"/>
      <c r="AB118" s="40">
        <f t="shared" ref="AB118" si="112">SUM(Y118:AA118)</f>
        <v>0</v>
      </c>
      <c r="AC118" s="35"/>
      <c r="AD118" s="35"/>
      <c r="AE118" s="35"/>
      <c r="AF118" s="40">
        <f t="shared" ref="AF118" si="113">SUM(AC118:AE118)</f>
        <v>0</v>
      </c>
      <c r="AG118" s="40">
        <f t="shared" si="108"/>
        <v>0</v>
      </c>
      <c r="AH118" s="41">
        <f t="shared" ref="AH118:AH126" si="114">IF(ISERROR(AG118/I118),0,AG118/I118)</f>
        <v>0</v>
      </c>
      <c r="AI118" s="42">
        <f t="shared" si="109"/>
        <v>0</v>
      </c>
    </row>
    <row r="119" spans="1:35" ht="12.75" hidden="1" customHeight="1" outlineLevel="1">
      <c r="A119" s="16">
        <v>3</v>
      </c>
      <c r="B119" s="32"/>
      <c r="C119" s="31"/>
      <c r="D119" s="32"/>
      <c r="E119" s="32"/>
      <c r="F119" s="32"/>
      <c r="G119" s="31"/>
      <c r="H119" s="31"/>
      <c r="I119" s="29"/>
      <c r="J119" s="33"/>
      <c r="K119" s="32"/>
      <c r="L119" s="35"/>
      <c r="M119" s="35"/>
      <c r="N119" s="35"/>
      <c r="O119" s="32"/>
      <c r="P119" s="32"/>
      <c r="Q119" s="35"/>
      <c r="R119" s="35"/>
      <c r="S119" s="35"/>
      <c r="T119" s="40">
        <f t="shared" ref="T119:T126" si="115">SUM(Q119:S119)</f>
        <v>0</v>
      </c>
      <c r="U119" s="35"/>
      <c r="V119" s="35"/>
      <c r="W119" s="35"/>
      <c r="X119" s="40">
        <f t="shared" ref="X119:X126" si="116">SUM(U119:W119)</f>
        <v>0</v>
      </c>
      <c r="Y119" s="35"/>
      <c r="Z119" s="35"/>
      <c r="AA119" s="35"/>
      <c r="AB119" s="40">
        <f t="shared" ref="AB119:AB126" si="117">SUM(Y119:AA119)</f>
        <v>0</v>
      </c>
      <c r="AC119" s="35"/>
      <c r="AD119" s="35"/>
      <c r="AE119" s="35"/>
      <c r="AF119" s="40">
        <f t="shared" ref="AF119:AF126" si="118">SUM(AC119:AE119)</f>
        <v>0</v>
      </c>
      <c r="AG119" s="40">
        <f t="shared" si="108"/>
        <v>0</v>
      </c>
      <c r="AH119" s="41">
        <f t="shared" si="114"/>
        <v>0</v>
      </c>
      <c r="AI119" s="42">
        <f t="shared" si="109"/>
        <v>0</v>
      </c>
    </row>
    <row r="120" spans="1:35" ht="12.75" hidden="1" customHeight="1" outlineLevel="1">
      <c r="A120" s="16">
        <v>4</v>
      </c>
      <c r="B120" s="32"/>
      <c r="C120" s="31"/>
      <c r="D120" s="32"/>
      <c r="E120" s="32"/>
      <c r="F120" s="32"/>
      <c r="G120" s="31"/>
      <c r="H120" s="31"/>
      <c r="I120" s="29"/>
      <c r="J120" s="33"/>
      <c r="K120" s="32"/>
      <c r="L120" s="35"/>
      <c r="M120" s="35"/>
      <c r="N120" s="35"/>
      <c r="O120" s="32"/>
      <c r="P120" s="32"/>
      <c r="Q120" s="35"/>
      <c r="R120" s="35"/>
      <c r="S120" s="35"/>
      <c r="T120" s="40">
        <f t="shared" si="115"/>
        <v>0</v>
      </c>
      <c r="U120" s="35"/>
      <c r="V120" s="35"/>
      <c r="W120" s="35"/>
      <c r="X120" s="40">
        <f t="shared" si="116"/>
        <v>0</v>
      </c>
      <c r="Y120" s="35"/>
      <c r="Z120" s="35"/>
      <c r="AA120" s="35"/>
      <c r="AB120" s="40">
        <f t="shared" si="117"/>
        <v>0</v>
      </c>
      <c r="AC120" s="35"/>
      <c r="AD120" s="35"/>
      <c r="AE120" s="35"/>
      <c r="AF120" s="40">
        <f t="shared" si="118"/>
        <v>0</v>
      </c>
      <c r="AG120" s="40">
        <f t="shared" si="108"/>
        <v>0</v>
      </c>
      <c r="AH120" s="41">
        <f t="shared" si="114"/>
        <v>0</v>
      </c>
      <c r="AI120" s="42">
        <f t="shared" si="109"/>
        <v>0</v>
      </c>
    </row>
    <row r="121" spans="1:35" ht="12.75" hidden="1" customHeight="1" outlineLevel="1">
      <c r="A121" s="16">
        <v>5</v>
      </c>
      <c r="B121" s="32"/>
      <c r="C121" s="31"/>
      <c r="D121" s="32"/>
      <c r="E121" s="32"/>
      <c r="F121" s="32"/>
      <c r="G121" s="31"/>
      <c r="H121" s="31"/>
      <c r="I121" s="29"/>
      <c r="J121" s="33"/>
      <c r="K121" s="32"/>
      <c r="L121" s="35"/>
      <c r="M121" s="35"/>
      <c r="N121" s="35"/>
      <c r="O121" s="32"/>
      <c r="P121" s="32"/>
      <c r="Q121" s="35"/>
      <c r="R121" s="35"/>
      <c r="S121" s="35"/>
      <c r="T121" s="40">
        <f t="shared" si="115"/>
        <v>0</v>
      </c>
      <c r="U121" s="35"/>
      <c r="V121" s="35"/>
      <c r="W121" s="35"/>
      <c r="X121" s="40">
        <f t="shared" si="116"/>
        <v>0</v>
      </c>
      <c r="Y121" s="35"/>
      <c r="Z121" s="35"/>
      <c r="AA121" s="35"/>
      <c r="AB121" s="40">
        <f t="shared" si="117"/>
        <v>0</v>
      </c>
      <c r="AC121" s="35"/>
      <c r="AD121" s="35"/>
      <c r="AE121" s="35"/>
      <c r="AF121" s="40">
        <f t="shared" si="118"/>
        <v>0</v>
      </c>
      <c r="AG121" s="40">
        <f t="shared" si="108"/>
        <v>0</v>
      </c>
      <c r="AH121" s="41">
        <f t="shared" si="114"/>
        <v>0</v>
      </c>
      <c r="AI121" s="42">
        <f t="shared" si="109"/>
        <v>0</v>
      </c>
    </row>
    <row r="122" spans="1:35" ht="12.75" hidden="1" customHeight="1" outlineLevel="1">
      <c r="A122" s="16">
        <v>6</v>
      </c>
      <c r="B122" s="32"/>
      <c r="C122" s="31"/>
      <c r="D122" s="32"/>
      <c r="E122" s="32"/>
      <c r="F122" s="32"/>
      <c r="G122" s="31"/>
      <c r="H122" s="31"/>
      <c r="I122" s="29"/>
      <c r="J122" s="33"/>
      <c r="K122" s="32"/>
      <c r="L122" s="35"/>
      <c r="M122" s="35"/>
      <c r="N122" s="35"/>
      <c r="O122" s="32"/>
      <c r="P122" s="32"/>
      <c r="Q122" s="35"/>
      <c r="R122" s="35"/>
      <c r="S122" s="35"/>
      <c r="T122" s="40">
        <f t="shared" si="115"/>
        <v>0</v>
      </c>
      <c r="U122" s="35"/>
      <c r="V122" s="35"/>
      <c r="W122" s="35"/>
      <c r="X122" s="40">
        <f t="shared" si="116"/>
        <v>0</v>
      </c>
      <c r="Y122" s="35"/>
      <c r="Z122" s="35"/>
      <c r="AA122" s="35"/>
      <c r="AB122" s="40">
        <f t="shared" si="117"/>
        <v>0</v>
      </c>
      <c r="AC122" s="35"/>
      <c r="AD122" s="35"/>
      <c r="AE122" s="35"/>
      <c r="AF122" s="40">
        <f t="shared" si="118"/>
        <v>0</v>
      </c>
      <c r="AG122" s="40">
        <f t="shared" si="108"/>
        <v>0</v>
      </c>
      <c r="AH122" s="41">
        <f t="shared" si="114"/>
        <v>0</v>
      </c>
      <c r="AI122" s="42">
        <f t="shared" si="109"/>
        <v>0</v>
      </c>
    </row>
    <row r="123" spans="1:35" ht="12.75" hidden="1" customHeight="1" outlineLevel="1">
      <c r="A123" s="16">
        <v>7</v>
      </c>
      <c r="B123" s="32"/>
      <c r="C123" s="31"/>
      <c r="D123" s="32"/>
      <c r="E123" s="32"/>
      <c r="F123" s="32"/>
      <c r="G123" s="31"/>
      <c r="H123" s="31"/>
      <c r="I123" s="29"/>
      <c r="J123" s="33"/>
      <c r="K123" s="32"/>
      <c r="L123" s="35"/>
      <c r="M123" s="35"/>
      <c r="N123" s="35"/>
      <c r="O123" s="32"/>
      <c r="P123" s="32"/>
      <c r="Q123" s="35"/>
      <c r="R123" s="35"/>
      <c r="S123" s="35"/>
      <c r="T123" s="40">
        <f t="shared" si="115"/>
        <v>0</v>
      </c>
      <c r="U123" s="35"/>
      <c r="V123" s="35"/>
      <c r="W123" s="35"/>
      <c r="X123" s="40">
        <f t="shared" si="116"/>
        <v>0</v>
      </c>
      <c r="Y123" s="35"/>
      <c r="Z123" s="35"/>
      <c r="AA123" s="35"/>
      <c r="AB123" s="40">
        <f t="shared" si="117"/>
        <v>0</v>
      </c>
      <c r="AC123" s="35"/>
      <c r="AD123" s="35"/>
      <c r="AE123" s="35"/>
      <c r="AF123" s="40">
        <f t="shared" si="118"/>
        <v>0</v>
      </c>
      <c r="AG123" s="40">
        <f t="shared" si="108"/>
        <v>0</v>
      </c>
      <c r="AH123" s="41">
        <f t="shared" si="114"/>
        <v>0</v>
      </c>
      <c r="AI123" s="42">
        <f t="shared" si="109"/>
        <v>0</v>
      </c>
    </row>
    <row r="124" spans="1:35" ht="12.75" hidden="1" customHeight="1" outlineLevel="1">
      <c r="A124" s="16">
        <v>8</v>
      </c>
      <c r="B124" s="32"/>
      <c r="C124" s="31"/>
      <c r="D124" s="32"/>
      <c r="E124" s="32"/>
      <c r="F124" s="32"/>
      <c r="G124" s="31"/>
      <c r="H124" s="31"/>
      <c r="I124" s="29"/>
      <c r="J124" s="33"/>
      <c r="K124" s="32"/>
      <c r="L124" s="35"/>
      <c r="M124" s="35"/>
      <c r="N124" s="35"/>
      <c r="O124" s="32"/>
      <c r="P124" s="32"/>
      <c r="Q124" s="35"/>
      <c r="R124" s="35"/>
      <c r="S124" s="35"/>
      <c r="T124" s="40">
        <f t="shared" si="115"/>
        <v>0</v>
      </c>
      <c r="U124" s="35"/>
      <c r="V124" s="35"/>
      <c r="W124" s="35"/>
      <c r="X124" s="40">
        <f t="shared" si="116"/>
        <v>0</v>
      </c>
      <c r="Y124" s="35"/>
      <c r="Z124" s="35"/>
      <c r="AA124" s="35"/>
      <c r="AB124" s="40">
        <f t="shared" si="117"/>
        <v>0</v>
      </c>
      <c r="AC124" s="35"/>
      <c r="AD124" s="35"/>
      <c r="AE124" s="35"/>
      <c r="AF124" s="40">
        <f t="shared" si="118"/>
        <v>0</v>
      </c>
      <c r="AG124" s="40">
        <f t="shared" si="108"/>
        <v>0</v>
      </c>
      <c r="AH124" s="41">
        <f t="shared" si="114"/>
        <v>0</v>
      </c>
      <c r="AI124" s="42">
        <f t="shared" si="109"/>
        <v>0</v>
      </c>
    </row>
    <row r="125" spans="1:35" ht="12.75" hidden="1" customHeight="1" outlineLevel="1">
      <c r="A125" s="16">
        <v>9</v>
      </c>
      <c r="B125" s="32"/>
      <c r="C125" s="31"/>
      <c r="D125" s="32"/>
      <c r="E125" s="32"/>
      <c r="F125" s="32"/>
      <c r="G125" s="31"/>
      <c r="H125" s="31"/>
      <c r="I125" s="29"/>
      <c r="J125" s="33"/>
      <c r="K125" s="32"/>
      <c r="L125" s="35"/>
      <c r="M125" s="35"/>
      <c r="N125" s="35"/>
      <c r="O125" s="32"/>
      <c r="P125" s="32"/>
      <c r="Q125" s="35"/>
      <c r="R125" s="35"/>
      <c r="S125" s="35"/>
      <c r="T125" s="40">
        <f t="shared" si="115"/>
        <v>0</v>
      </c>
      <c r="U125" s="35"/>
      <c r="V125" s="35"/>
      <c r="W125" s="35"/>
      <c r="X125" s="40">
        <f t="shared" si="116"/>
        <v>0</v>
      </c>
      <c r="Y125" s="35"/>
      <c r="Z125" s="35"/>
      <c r="AA125" s="35"/>
      <c r="AB125" s="40">
        <f t="shared" si="117"/>
        <v>0</v>
      </c>
      <c r="AC125" s="35"/>
      <c r="AD125" s="35"/>
      <c r="AE125" s="35"/>
      <c r="AF125" s="40">
        <f t="shared" si="118"/>
        <v>0</v>
      </c>
      <c r="AG125" s="40">
        <f t="shared" si="108"/>
        <v>0</v>
      </c>
      <c r="AH125" s="41">
        <f t="shared" si="114"/>
        <v>0</v>
      </c>
      <c r="AI125" s="42">
        <f t="shared" si="109"/>
        <v>0</v>
      </c>
    </row>
    <row r="126" spans="1:35" ht="12.75" hidden="1" customHeight="1" outlineLevel="1">
      <c r="A126" s="16">
        <v>10</v>
      </c>
      <c r="B126" s="32"/>
      <c r="C126" s="31"/>
      <c r="D126" s="32"/>
      <c r="E126" s="32"/>
      <c r="F126" s="32"/>
      <c r="G126" s="31"/>
      <c r="H126" s="31"/>
      <c r="I126" s="29"/>
      <c r="J126" s="34"/>
      <c r="K126" s="32"/>
      <c r="L126" s="35"/>
      <c r="M126" s="35"/>
      <c r="N126" s="35"/>
      <c r="O126" s="32"/>
      <c r="P126" s="32"/>
      <c r="Q126" s="35"/>
      <c r="R126" s="35"/>
      <c r="S126" s="35"/>
      <c r="T126" s="40">
        <f t="shared" si="115"/>
        <v>0</v>
      </c>
      <c r="U126" s="35"/>
      <c r="V126" s="35"/>
      <c r="W126" s="35"/>
      <c r="X126" s="40">
        <f t="shared" si="116"/>
        <v>0</v>
      </c>
      <c r="Y126" s="35"/>
      <c r="Z126" s="35"/>
      <c r="AA126" s="35"/>
      <c r="AB126" s="40">
        <f t="shared" si="117"/>
        <v>0</v>
      </c>
      <c r="AC126" s="35"/>
      <c r="AD126" s="35"/>
      <c r="AE126" s="35"/>
      <c r="AF126" s="40">
        <f t="shared" si="118"/>
        <v>0</v>
      </c>
      <c r="AG126" s="40">
        <f t="shared" si="108"/>
        <v>0</v>
      </c>
      <c r="AH126" s="41">
        <f t="shared" si="114"/>
        <v>0</v>
      </c>
      <c r="AI126" s="42">
        <f t="shared" si="109"/>
        <v>0</v>
      </c>
    </row>
    <row r="127" spans="1:35" ht="12.75" customHeight="1" collapsed="1">
      <c r="A127" s="181" t="s">
        <v>67</v>
      </c>
      <c r="B127" s="182"/>
      <c r="C127" s="182"/>
      <c r="D127" s="182"/>
      <c r="E127" s="182"/>
      <c r="F127" s="182"/>
      <c r="G127" s="182"/>
      <c r="H127" s="183"/>
      <c r="I127" s="55">
        <f>SUM(I117:I126)</f>
        <v>0</v>
      </c>
      <c r="J127" s="55">
        <f>SUM(J117:J126)</f>
        <v>0</v>
      </c>
      <c r="K127" s="56"/>
      <c r="L127" s="55">
        <f>SUM(L117:L126)</f>
        <v>0</v>
      </c>
      <c r="M127" s="55">
        <f>SUM(M117:M126)</f>
        <v>0</v>
      </c>
      <c r="N127" s="55">
        <f>SUM(N117:N126)</f>
        <v>0</v>
      </c>
      <c r="O127" s="57"/>
      <c r="P127" s="58"/>
      <c r="Q127" s="55">
        <f t="shared" ref="Q127:AG127" si="119">SUM(Q117:Q126)</f>
        <v>0</v>
      </c>
      <c r="R127" s="55">
        <f t="shared" si="119"/>
        <v>0</v>
      </c>
      <c r="S127" s="55">
        <f t="shared" si="119"/>
        <v>0</v>
      </c>
      <c r="T127" s="60">
        <f t="shared" si="119"/>
        <v>0</v>
      </c>
      <c r="U127" s="55">
        <f t="shared" si="119"/>
        <v>0</v>
      </c>
      <c r="V127" s="55">
        <f t="shared" si="119"/>
        <v>0</v>
      </c>
      <c r="W127" s="55">
        <f t="shared" si="119"/>
        <v>0</v>
      </c>
      <c r="X127" s="60">
        <f t="shared" si="119"/>
        <v>0</v>
      </c>
      <c r="Y127" s="55">
        <f t="shared" si="119"/>
        <v>0</v>
      </c>
      <c r="Z127" s="55">
        <f t="shared" si="119"/>
        <v>0</v>
      </c>
      <c r="AA127" s="55">
        <f t="shared" si="119"/>
        <v>0</v>
      </c>
      <c r="AB127" s="60">
        <f t="shared" si="119"/>
        <v>0</v>
      </c>
      <c r="AC127" s="55">
        <f t="shared" si="119"/>
        <v>0</v>
      </c>
      <c r="AD127" s="55">
        <f t="shared" si="119"/>
        <v>0</v>
      </c>
      <c r="AE127" s="55">
        <f t="shared" si="119"/>
        <v>0</v>
      </c>
      <c r="AF127" s="60">
        <f t="shared" si="119"/>
        <v>0</v>
      </c>
      <c r="AG127" s="53">
        <f t="shared" si="119"/>
        <v>0</v>
      </c>
      <c r="AH127" s="54">
        <f>IF(ISERROR(AG127/I127),0,AG127/I127)</f>
        <v>0</v>
      </c>
      <c r="AI127" s="54">
        <f>IF(ISERROR(AG127/$AG$192),0,AG127/$AG$192)</f>
        <v>0</v>
      </c>
    </row>
    <row r="128" spans="1:35" ht="12.75" customHeight="1">
      <c r="A128" s="36"/>
      <c r="B128" s="187" t="s">
        <v>68</v>
      </c>
      <c r="C128" s="188"/>
      <c r="D128" s="189"/>
      <c r="E128" s="18"/>
      <c r="F128" s="19"/>
      <c r="G128" s="20"/>
      <c r="H128" s="20"/>
      <c r="I128" s="21"/>
      <c r="J128" s="22"/>
      <c r="K128" s="23"/>
      <c r="L128" s="24"/>
      <c r="M128" s="24"/>
      <c r="N128" s="24"/>
      <c r="O128" s="19"/>
      <c r="P128" s="25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6"/>
      <c r="AI128" s="26"/>
    </row>
    <row r="129" spans="1:35" ht="12.75" hidden="1" customHeight="1" outlineLevel="1">
      <c r="A129" s="16">
        <v>1</v>
      </c>
      <c r="B129" s="28"/>
      <c r="C129" s="27"/>
      <c r="D129" s="28"/>
      <c r="E129" s="28"/>
      <c r="F129" s="28"/>
      <c r="G129" s="27"/>
      <c r="H129" s="27"/>
      <c r="I129" s="29"/>
      <c r="J129" s="30"/>
      <c r="K129" s="28"/>
      <c r="L129" s="35"/>
      <c r="M129" s="35"/>
      <c r="N129" s="35"/>
      <c r="O129" s="28"/>
      <c r="P129" s="28"/>
      <c r="Q129" s="35"/>
      <c r="R129" s="35"/>
      <c r="S129" s="35"/>
      <c r="T129" s="40">
        <f>SUM(Q129:S129)</f>
        <v>0</v>
      </c>
      <c r="U129" s="35"/>
      <c r="V129" s="35"/>
      <c r="W129" s="35"/>
      <c r="X129" s="40">
        <f>SUM(U129:W129)</f>
        <v>0</v>
      </c>
      <c r="Y129" s="35"/>
      <c r="Z129" s="35"/>
      <c r="AA129" s="35"/>
      <c r="AB129" s="40">
        <f>SUM(Y129:AA129)</f>
        <v>0</v>
      </c>
      <c r="AC129" s="35"/>
      <c r="AD129" s="35"/>
      <c r="AE129" s="35"/>
      <c r="AF129" s="40">
        <f>SUM(AC129:AE129)</f>
        <v>0</v>
      </c>
      <c r="AG129" s="40">
        <f t="shared" ref="AG129:AG138" si="120">SUM(T129,X129,AB129,AF129)</f>
        <v>0</v>
      </c>
      <c r="AH129" s="41">
        <f>IF(ISERROR(AG129/I129),0,AG129/I129)</f>
        <v>0</v>
      </c>
      <c r="AI129" s="42">
        <f t="shared" ref="AI129:AI138" si="121">IF(ISERROR(AG129/$AG$192),"-",AG129/$AG$192)</f>
        <v>0</v>
      </c>
    </row>
    <row r="130" spans="1:35" ht="12.75" hidden="1" customHeight="1" outlineLevel="1">
      <c r="A130" s="16">
        <v>2</v>
      </c>
      <c r="B130" s="32"/>
      <c r="C130" s="31"/>
      <c r="D130" s="32"/>
      <c r="E130" s="32"/>
      <c r="F130" s="32"/>
      <c r="G130" s="31"/>
      <c r="H130" s="31"/>
      <c r="I130" s="29"/>
      <c r="J130" s="33"/>
      <c r="K130" s="32"/>
      <c r="L130" s="35"/>
      <c r="M130" s="35"/>
      <c r="N130" s="35"/>
      <c r="O130" s="32"/>
      <c r="P130" s="32"/>
      <c r="Q130" s="35"/>
      <c r="R130" s="35"/>
      <c r="S130" s="35"/>
      <c r="T130" s="40">
        <f t="shared" ref="T130" si="122">SUM(Q130:S130)</f>
        <v>0</v>
      </c>
      <c r="U130" s="35"/>
      <c r="V130" s="35"/>
      <c r="W130" s="35"/>
      <c r="X130" s="40">
        <f t="shared" ref="X130" si="123">SUM(U130:W130)</f>
        <v>0</v>
      </c>
      <c r="Y130" s="35"/>
      <c r="Z130" s="35"/>
      <c r="AA130" s="35"/>
      <c r="AB130" s="40">
        <f t="shared" ref="AB130" si="124">SUM(Y130:AA130)</f>
        <v>0</v>
      </c>
      <c r="AC130" s="35"/>
      <c r="AD130" s="35"/>
      <c r="AE130" s="35"/>
      <c r="AF130" s="40">
        <f t="shared" ref="AF130" si="125">SUM(AC130:AE130)</f>
        <v>0</v>
      </c>
      <c r="AG130" s="40">
        <f t="shared" si="120"/>
        <v>0</v>
      </c>
      <c r="AH130" s="41">
        <f t="shared" ref="AH130:AH138" si="126">IF(ISERROR(AG130/I130),0,AG130/I130)</f>
        <v>0</v>
      </c>
      <c r="AI130" s="42">
        <f t="shared" si="121"/>
        <v>0</v>
      </c>
    </row>
    <row r="131" spans="1:35" ht="12.75" hidden="1" customHeight="1" outlineLevel="1">
      <c r="A131" s="16">
        <v>3</v>
      </c>
      <c r="B131" s="32"/>
      <c r="C131" s="31"/>
      <c r="D131" s="32"/>
      <c r="E131" s="32"/>
      <c r="F131" s="32"/>
      <c r="G131" s="31"/>
      <c r="H131" s="31"/>
      <c r="I131" s="29"/>
      <c r="J131" s="33"/>
      <c r="K131" s="32"/>
      <c r="L131" s="35"/>
      <c r="M131" s="35"/>
      <c r="N131" s="35"/>
      <c r="O131" s="32"/>
      <c r="P131" s="32"/>
      <c r="Q131" s="35"/>
      <c r="R131" s="35"/>
      <c r="S131" s="35"/>
      <c r="T131" s="40">
        <f t="shared" ref="T131:T138" si="127">SUM(Q131:S131)</f>
        <v>0</v>
      </c>
      <c r="U131" s="35"/>
      <c r="V131" s="35"/>
      <c r="W131" s="35"/>
      <c r="X131" s="40">
        <f t="shared" ref="X131:X138" si="128">SUM(U131:W131)</f>
        <v>0</v>
      </c>
      <c r="Y131" s="35"/>
      <c r="Z131" s="35"/>
      <c r="AA131" s="35"/>
      <c r="AB131" s="40">
        <f t="shared" ref="AB131:AB138" si="129">SUM(Y131:AA131)</f>
        <v>0</v>
      </c>
      <c r="AC131" s="35"/>
      <c r="AD131" s="35"/>
      <c r="AE131" s="35"/>
      <c r="AF131" s="40">
        <f t="shared" ref="AF131:AF138" si="130">SUM(AC131:AE131)</f>
        <v>0</v>
      </c>
      <c r="AG131" s="40">
        <f t="shared" si="120"/>
        <v>0</v>
      </c>
      <c r="AH131" s="41">
        <f t="shared" si="126"/>
        <v>0</v>
      </c>
      <c r="AI131" s="42">
        <f t="shared" si="121"/>
        <v>0</v>
      </c>
    </row>
    <row r="132" spans="1:35" ht="12.75" hidden="1" customHeight="1" outlineLevel="1">
      <c r="A132" s="16">
        <v>4</v>
      </c>
      <c r="B132" s="32"/>
      <c r="C132" s="31"/>
      <c r="D132" s="32"/>
      <c r="E132" s="32"/>
      <c r="F132" s="32"/>
      <c r="G132" s="31"/>
      <c r="H132" s="31"/>
      <c r="I132" s="29"/>
      <c r="J132" s="33"/>
      <c r="K132" s="32"/>
      <c r="L132" s="35"/>
      <c r="M132" s="35"/>
      <c r="N132" s="35"/>
      <c r="O132" s="32"/>
      <c r="P132" s="32"/>
      <c r="Q132" s="35"/>
      <c r="R132" s="35"/>
      <c r="S132" s="35"/>
      <c r="T132" s="40">
        <f t="shared" si="127"/>
        <v>0</v>
      </c>
      <c r="U132" s="35"/>
      <c r="V132" s="35"/>
      <c r="W132" s="35"/>
      <c r="X132" s="40">
        <f t="shared" si="128"/>
        <v>0</v>
      </c>
      <c r="Y132" s="35"/>
      <c r="Z132" s="35"/>
      <c r="AA132" s="35"/>
      <c r="AB132" s="40">
        <f t="shared" si="129"/>
        <v>0</v>
      </c>
      <c r="AC132" s="35"/>
      <c r="AD132" s="35"/>
      <c r="AE132" s="35"/>
      <c r="AF132" s="40">
        <f t="shared" si="130"/>
        <v>0</v>
      </c>
      <c r="AG132" s="40">
        <f t="shared" si="120"/>
        <v>0</v>
      </c>
      <c r="AH132" s="41">
        <f t="shared" si="126"/>
        <v>0</v>
      </c>
      <c r="AI132" s="42">
        <f t="shared" si="121"/>
        <v>0</v>
      </c>
    </row>
    <row r="133" spans="1:35" ht="12.75" hidden="1" customHeight="1" outlineLevel="1">
      <c r="A133" s="16">
        <v>5</v>
      </c>
      <c r="B133" s="32"/>
      <c r="C133" s="31"/>
      <c r="D133" s="32"/>
      <c r="E133" s="32"/>
      <c r="F133" s="32"/>
      <c r="G133" s="31"/>
      <c r="H133" s="31"/>
      <c r="I133" s="29"/>
      <c r="J133" s="33"/>
      <c r="K133" s="32"/>
      <c r="L133" s="35"/>
      <c r="M133" s="35"/>
      <c r="N133" s="35"/>
      <c r="O133" s="32"/>
      <c r="P133" s="32"/>
      <c r="Q133" s="35"/>
      <c r="R133" s="35"/>
      <c r="S133" s="35"/>
      <c r="T133" s="40">
        <f t="shared" si="127"/>
        <v>0</v>
      </c>
      <c r="U133" s="35"/>
      <c r="V133" s="35"/>
      <c r="W133" s="35"/>
      <c r="X133" s="40">
        <f t="shared" si="128"/>
        <v>0</v>
      </c>
      <c r="Y133" s="35"/>
      <c r="Z133" s="35"/>
      <c r="AA133" s="35"/>
      <c r="AB133" s="40">
        <f t="shared" si="129"/>
        <v>0</v>
      </c>
      <c r="AC133" s="35"/>
      <c r="AD133" s="35"/>
      <c r="AE133" s="35"/>
      <c r="AF133" s="40">
        <f t="shared" si="130"/>
        <v>0</v>
      </c>
      <c r="AG133" s="40">
        <f t="shared" si="120"/>
        <v>0</v>
      </c>
      <c r="AH133" s="41">
        <f t="shared" si="126"/>
        <v>0</v>
      </c>
      <c r="AI133" s="42">
        <f t="shared" si="121"/>
        <v>0</v>
      </c>
    </row>
    <row r="134" spans="1:35" ht="12.75" hidden="1" customHeight="1" outlineLevel="1">
      <c r="A134" s="16">
        <v>6</v>
      </c>
      <c r="B134" s="32"/>
      <c r="C134" s="31"/>
      <c r="D134" s="32"/>
      <c r="E134" s="32"/>
      <c r="F134" s="32"/>
      <c r="G134" s="31"/>
      <c r="H134" s="31"/>
      <c r="I134" s="29"/>
      <c r="J134" s="33"/>
      <c r="K134" s="32"/>
      <c r="L134" s="35"/>
      <c r="M134" s="35"/>
      <c r="N134" s="35"/>
      <c r="O134" s="32"/>
      <c r="P134" s="32"/>
      <c r="Q134" s="35"/>
      <c r="R134" s="35"/>
      <c r="S134" s="35"/>
      <c r="T134" s="40">
        <f t="shared" si="127"/>
        <v>0</v>
      </c>
      <c r="U134" s="35"/>
      <c r="V134" s="35"/>
      <c r="W134" s="35"/>
      <c r="X134" s="40">
        <f t="shared" si="128"/>
        <v>0</v>
      </c>
      <c r="Y134" s="35"/>
      <c r="Z134" s="35"/>
      <c r="AA134" s="35"/>
      <c r="AB134" s="40">
        <f t="shared" si="129"/>
        <v>0</v>
      </c>
      <c r="AC134" s="35"/>
      <c r="AD134" s="35"/>
      <c r="AE134" s="35"/>
      <c r="AF134" s="40">
        <f t="shared" si="130"/>
        <v>0</v>
      </c>
      <c r="AG134" s="40">
        <f t="shared" si="120"/>
        <v>0</v>
      </c>
      <c r="AH134" s="41">
        <f t="shared" si="126"/>
        <v>0</v>
      </c>
      <c r="AI134" s="42">
        <f t="shared" si="121"/>
        <v>0</v>
      </c>
    </row>
    <row r="135" spans="1:35" ht="12.75" hidden="1" customHeight="1" outlineLevel="1">
      <c r="A135" s="16">
        <v>7</v>
      </c>
      <c r="B135" s="32"/>
      <c r="C135" s="31"/>
      <c r="D135" s="32"/>
      <c r="E135" s="32"/>
      <c r="F135" s="32"/>
      <c r="G135" s="31"/>
      <c r="H135" s="31"/>
      <c r="I135" s="29"/>
      <c r="J135" s="33"/>
      <c r="K135" s="32"/>
      <c r="L135" s="35"/>
      <c r="M135" s="35"/>
      <c r="N135" s="35"/>
      <c r="O135" s="32"/>
      <c r="P135" s="32"/>
      <c r="Q135" s="35"/>
      <c r="R135" s="35"/>
      <c r="S135" s="35"/>
      <c r="T135" s="40">
        <f t="shared" si="127"/>
        <v>0</v>
      </c>
      <c r="U135" s="35"/>
      <c r="V135" s="35"/>
      <c r="W135" s="35"/>
      <c r="X135" s="40">
        <f t="shared" si="128"/>
        <v>0</v>
      </c>
      <c r="Y135" s="35"/>
      <c r="Z135" s="35"/>
      <c r="AA135" s="35"/>
      <c r="AB135" s="40">
        <f t="shared" si="129"/>
        <v>0</v>
      </c>
      <c r="AC135" s="35"/>
      <c r="AD135" s="35"/>
      <c r="AE135" s="35"/>
      <c r="AF135" s="40">
        <f t="shared" si="130"/>
        <v>0</v>
      </c>
      <c r="AG135" s="40">
        <f t="shared" si="120"/>
        <v>0</v>
      </c>
      <c r="AH135" s="41">
        <f t="shared" si="126"/>
        <v>0</v>
      </c>
      <c r="AI135" s="42">
        <f t="shared" si="121"/>
        <v>0</v>
      </c>
    </row>
    <row r="136" spans="1:35" ht="12.75" hidden="1" customHeight="1" outlineLevel="1">
      <c r="A136" s="16">
        <v>8</v>
      </c>
      <c r="B136" s="32"/>
      <c r="C136" s="31"/>
      <c r="D136" s="32"/>
      <c r="E136" s="32"/>
      <c r="F136" s="32"/>
      <c r="G136" s="31"/>
      <c r="H136" s="31"/>
      <c r="I136" s="29"/>
      <c r="J136" s="33"/>
      <c r="K136" s="32"/>
      <c r="L136" s="35"/>
      <c r="M136" s="35"/>
      <c r="N136" s="35"/>
      <c r="O136" s="32"/>
      <c r="P136" s="32"/>
      <c r="Q136" s="35"/>
      <c r="R136" s="35"/>
      <c r="S136" s="35"/>
      <c r="T136" s="40">
        <f t="shared" si="127"/>
        <v>0</v>
      </c>
      <c r="U136" s="35"/>
      <c r="V136" s="35"/>
      <c r="W136" s="35"/>
      <c r="X136" s="40">
        <f t="shared" si="128"/>
        <v>0</v>
      </c>
      <c r="Y136" s="35"/>
      <c r="Z136" s="35"/>
      <c r="AA136" s="35"/>
      <c r="AB136" s="40">
        <f t="shared" si="129"/>
        <v>0</v>
      </c>
      <c r="AC136" s="35"/>
      <c r="AD136" s="35"/>
      <c r="AE136" s="35"/>
      <c r="AF136" s="40">
        <f t="shared" si="130"/>
        <v>0</v>
      </c>
      <c r="AG136" s="40">
        <f t="shared" si="120"/>
        <v>0</v>
      </c>
      <c r="AH136" s="41">
        <f t="shared" si="126"/>
        <v>0</v>
      </c>
      <c r="AI136" s="42">
        <f t="shared" si="121"/>
        <v>0</v>
      </c>
    </row>
    <row r="137" spans="1:35" ht="12.75" hidden="1" customHeight="1" outlineLevel="1">
      <c r="A137" s="16">
        <v>9</v>
      </c>
      <c r="B137" s="32"/>
      <c r="C137" s="31"/>
      <c r="D137" s="32"/>
      <c r="E137" s="32"/>
      <c r="F137" s="32"/>
      <c r="G137" s="31"/>
      <c r="H137" s="31"/>
      <c r="I137" s="29"/>
      <c r="J137" s="33"/>
      <c r="K137" s="32"/>
      <c r="L137" s="35"/>
      <c r="M137" s="35"/>
      <c r="N137" s="35"/>
      <c r="O137" s="32"/>
      <c r="P137" s="32"/>
      <c r="Q137" s="35"/>
      <c r="R137" s="35"/>
      <c r="S137" s="35"/>
      <c r="T137" s="40">
        <f t="shared" si="127"/>
        <v>0</v>
      </c>
      <c r="U137" s="35"/>
      <c r="V137" s="35"/>
      <c r="W137" s="35"/>
      <c r="X137" s="40">
        <f t="shared" si="128"/>
        <v>0</v>
      </c>
      <c r="Y137" s="35"/>
      <c r="Z137" s="35"/>
      <c r="AA137" s="35"/>
      <c r="AB137" s="40">
        <f t="shared" si="129"/>
        <v>0</v>
      </c>
      <c r="AC137" s="35"/>
      <c r="AD137" s="35"/>
      <c r="AE137" s="35"/>
      <c r="AF137" s="40">
        <f t="shared" si="130"/>
        <v>0</v>
      </c>
      <c r="AG137" s="40">
        <f t="shared" si="120"/>
        <v>0</v>
      </c>
      <c r="AH137" s="41">
        <f t="shared" si="126"/>
        <v>0</v>
      </c>
      <c r="AI137" s="42">
        <f t="shared" si="121"/>
        <v>0</v>
      </c>
    </row>
    <row r="138" spans="1:35" ht="12.75" hidden="1" customHeight="1" outlineLevel="1">
      <c r="A138" s="16">
        <v>10</v>
      </c>
      <c r="B138" s="32"/>
      <c r="C138" s="31"/>
      <c r="D138" s="32"/>
      <c r="E138" s="32"/>
      <c r="F138" s="32"/>
      <c r="G138" s="31"/>
      <c r="H138" s="31"/>
      <c r="I138" s="29"/>
      <c r="J138" s="34"/>
      <c r="K138" s="32"/>
      <c r="L138" s="35"/>
      <c r="M138" s="35"/>
      <c r="N138" s="35"/>
      <c r="O138" s="32"/>
      <c r="P138" s="32"/>
      <c r="Q138" s="35"/>
      <c r="R138" s="35"/>
      <c r="S138" s="35"/>
      <c r="T138" s="40">
        <f t="shared" si="127"/>
        <v>0</v>
      </c>
      <c r="U138" s="35"/>
      <c r="V138" s="35"/>
      <c r="W138" s="35"/>
      <c r="X138" s="40">
        <f t="shared" si="128"/>
        <v>0</v>
      </c>
      <c r="Y138" s="35"/>
      <c r="Z138" s="35"/>
      <c r="AA138" s="35"/>
      <c r="AB138" s="40">
        <f t="shared" si="129"/>
        <v>0</v>
      </c>
      <c r="AC138" s="35"/>
      <c r="AD138" s="35"/>
      <c r="AE138" s="35"/>
      <c r="AF138" s="40">
        <f t="shared" si="130"/>
        <v>0</v>
      </c>
      <c r="AG138" s="40">
        <f t="shared" si="120"/>
        <v>0</v>
      </c>
      <c r="AH138" s="41">
        <f t="shared" si="126"/>
        <v>0</v>
      </c>
      <c r="AI138" s="42">
        <f t="shared" si="121"/>
        <v>0</v>
      </c>
    </row>
    <row r="139" spans="1:35" ht="12.75" customHeight="1" collapsed="1">
      <c r="A139" s="181" t="s">
        <v>69</v>
      </c>
      <c r="B139" s="182"/>
      <c r="C139" s="182"/>
      <c r="D139" s="182"/>
      <c r="E139" s="182"/>
      <c r="F139" s="182"/>
      <c r="G139" s="182"/>
      <c r="H139" s="183"/>
      <c r="I139" s="55">
        <f>SUM(I129:I138)</f>
        <v>0</v>
      </c>
      <c r="J139" s="55">
        <f>SUM(J129:J138)</f>
        <v>0</v>
      </c>
      <c r="K139" s="56"/>
      <c r="L139" s="55">
        <f>SUM(L129:L138)</f>
        <v>0</v>
      </c>
      <c r="M139" s="55">
        <f>SUM(M129:M138)</f>
        <v>0</v>
      </c>
      <c r="N139" s="55">
        <f>SUM(N129:N138)</f>
        <v>0</v>
      </c>
      <c r="O139" s="57"/>
      <c r="P139" s="58"/>
      <c r="Q139" s="55">
        <f t="shared" ref="Q139:AG139" si="131">SUM(Q129:Q138)</f>
        <v>0</v>
      </c>
      <c r="R139" s="55">
        <f t="shared" si="131"/>
        <v>0</v>
      </c>
      <c r="S139" s="55">
        <f t="shared" si="131"/>
        <v>0</v>
      </c>
      <c r="T139" s="60">
        <f t="shared" si="131"/>
        <v>0</v>
      </c>
      <c r="U139" s="55">
        <f t="shared" si="131"/>
        <v>0</v>
      </c>
      <c r="V139" s="55">
        <f t="shared" si="131"/>
        <v>0</v>
      </c>
      <c r="W139" s="55">
        <f t="shared" si="131"/>
        <v>0</v>
      </c>
      <c r="X139" s="60">
        <f t="shared" si="131"/>
        <v>0</v>
      </c>
      <c r="Y139" s="55">
        <f t="shared" si="131"/>
        <v>0</v>
      </c>
      <c r="Z139" s="55">
        <f t="shared" si="131"/>
        <v>0</v>
      </c>
      <c r="AA139" s="55">
        <f t="shared" si="131"/>
        <v>0</v>
      </c>
      <c r="AB139" s="60">
        <f t="shared" si="131"/>
        <v>0</v>
      </c>
      <c r="AC139" s="55">
        <f t="shared" si="131"/>
        <v>0</v>
      </c>
      <c r="AD139" s="55">
        <f t="shared" si="131"/>
        <v>0</v>
      </c>
      <c r="AE139" s="55">
        <f t="shared" si="131"/>
        <v>0</v>
      </c>
      <c r="AF139" s="60">
        <f t="shared" si="131"/>
        <v>0</v>
      </c>
      <c r="AG139" s="53">
        <f t="shared" si="131"/>
        <v>0</v>
      </c>
      <c r="AH139" s="54">
        <f>IF(ISERROR(AG139/I139),0,AG139/I139)</f>
        <v>0</v>
      </c>
      <c r="AI139" s="54">
        <f>IF(ISERROR(AG139/$AG$192),0,AG139/$AG$192)</f>
        <v>0</v>
      </c>
    </row>
    <row r="140" spans="1:35" ht="12.75" customHeight="1">
      <c r="A140" s="36"/>
      <c r="B140" s="187" t="s">
        <v>18</v>
      </c>
      <c r="C140" s="188"/>
      <c r="D140" s="189"/>
      <c r="E140" s="18"/>
      <c r="F140" s="19"/>
      <c r="G140" s="20"/>
      <c r="H140" s="20"/>
      <c r="I140" s="21"/>
      <c r="J140" s="22"/>
      <c r="K140" s="23"/>
      <c r="L140" s="24"/>
      <c r="M140" s="24"/>
      <c r="N140" s="24"/>
      <c r="O140" s="19"/>
      <c r="P140" s="25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22"/>
      <c r="AH140" s="26"/>
      <c r="AI140" s="26"/>
    </row>
    <row r="141" spans="1:35" ht="12.75" hidden="1" customHeight="1" outlineLevel="1">
      <c r="A141" s="16">
        <v>1</v>
      </c>
      <c r="B141" s="28"/>
      <c r="C141" s="27"/>
      <c r="D141" s="28"/>
      <c r="E141" s="28"/>
      <c r="F141" s="28"/>
      <c r="G141" s="27"/>
      <c r="H141" s="27"/>
      <c r="I141" s="29"/>
      <c r="J141" s="30"/>
      <c r="K141" s="28"/>
      <c r="L141" s="35"/>
      <c r="M141" s="35"/>
      <c r="N141" s="35"/>
      <c r="O141" s="28"/>
      <c r="P141" s="28"/>
      <c r="Q141" s="35"/>
      <c r="R141" s="35"/>
      <c r="S141" s="35"/>
      <c r="T141" s="40">
        <f>SUM(Q141:S141)</f>
        <v>0</v>
      </c>
      <c r="U141" s="35"/>
      <c r="V141" s="35"/>
      <c r="W141" s="35"/>
      <c r="X141" s="40">
        <f>SUM(U141:W141)</f>
        <v>0</v>
      </c>
      <c r="Y141" s="35"/>
      <c r="Z141" s="35"/>
      <c r="AA141" s="35"/>
      <c r="AB141" s="40">
        <f>SUM(Y141:AA141)</f>
        <v>0</v>
      </c>
      <c r="AC141" s="35"/>
      <c r="AD141" s="35"/>
      <c r="AE141" s="35"/>
      <c r="AF141" s="40">
        <f>SUM(AC141:AE141)</f>
        <v>0</v>
      </c>
      <c r="AG141" s="40">
        <f t="shared" ref="AG141:AG150" si="132">SUM(T141,X141,AB141,AF141)</f>
        <v>0</v>
      </c>
      <c r="AH141" s="41">
        <f>IF(ISERROR(AG141/I141),0,AG141/I141)</f>
        <v>0</v>
      </c>
      <c r="AI141" s="42">
        <f t="shared" ref="AI141:AI150" si="133">IF(ISERROR(AG141/$AG$192),"-",AG141/$AG$192)</f>
        <v>0</v>
      </c>
    </row>
    <row r="142" spans="1:35" ht="12.75" hidden="1" customHeight="1" outlineLevel="1">
      <c r="A142" s="16">
        <v>2</v>
      </c>
      <c r="B142" s="32"/>
      <c r="C142" s="31"/>
      <c r="D142" s="32"/>
      <c r="E142" s="32"/>
      <c r="F142" s="32"/>
      <c r="G142" s="31"/>
      <c r="H142" s="31"/>
      <c r="I142" s="29"/>
      <c r="J142" s="33"/>
      <c r="K142" s="32"/>
      <c r="L142" s="35"/>
      <c r="M142" s="35"/>
      <c r="N142" s="35"/>
      <c r="O142" s="32"/>
      <c r="P142" s="32"/>
      <c r="Q142" s="35"/>
      <c r="R142" s="35"/>
      <c r="S142" s="35"/>
      <c r="T142" s="40">
        <f t="shared" ref="T142" si="134">SUM(Q142:S142)</f>
        <v>0</v>
      </c>
      <c r="U142" s="35"/>
      <c r="V142" s="35"/>
      <c r="W142" s="35"/>
      <c r="X142" s="40">
        <f t="shared" ref="X142" si="135">SUM(U142:W142)</f>
        <v>0</v>
      </c>
      <c r="Y142" s="35"/>
      <c r="Z142" s="35"/>
      <c r="AA142" s="35"/>
      <c r="AB142" s="40">
        <f t="shared" ref="AB142" si="136">SUM(Y142:AA142)</f>
        <v>0</v>
      </c>
      <c r="AC142" s="35"/>
      <c r="AD142" s="35"/>
      <c r="AE142" s="35"/>
      <c r="AF142" s="40">
        <f t="shared" ref="AF142" si="137">SUM(AC142:AE142)</f>
        <v>0</v>
      </c>
      <c r="AG142" s="40">
        <f t="shared" si="132"/>
        <v>0</v>
      </c>
      <c r="AH142" s="41">
        <f t="shared" ref="AH142:AH150" si="138">IF(ISERROR(AG142/I142),0,AG142/I142)</f>
        <v>0</v>
      </c>
      <c r="AI142" s="42">
        <f t="shared" si="133"/>
        <v>0</v>
      </c>
    </row>
    <row r="143" spans="1:35" ht="12.75" hidden="1" customHeight="1" outlineLevel="1">
      <c r="A143" s="16">
        <v>3</v>
      </c>
      <c r="B143" s="32"/>
      <c r="C143" s="31"/>
      <c r="D143" s="32"/>
      <c r="E143" s="32"/>
      <c r="F143" s="32"/>
      <c r="G143" s="31"/>
      <c r="H143" s="31"/>
      <c r="I143" s="29"/>
      <c r="J143" s="33"/>
      <c r="K143" s="32"/>
      <c r="L143" s="35"/>
      <c r="M143" s="35"/>
      <c r="N143" s="35"/>
      <c r="O143" s="32"/>
      <c r="P143" s="32"/>
      <c r="Q143" s="35"/>
      <c r="R143" s="35"/>
      <c r="S143" s="35"/>
      <c r="T143" s="40">
        <f t="shared" ref="T143:T150" si="139">SUM(Q143:S143)</f>
        <v>0</v>
      </c>
      <c r="U143" s="35"/>
      <c r="V143" s="35"/>
      <c r="W143" s="35"/>
      <c r="X143" s="40">
        <f t="shared" ref="X143:X150" si="140">SUM(U143:W143)</f>
        <v>0</v>
      </c>
      <c r="Y143" s="35"/>
      <c r="Z143" s="35"/>
      <c r="AA143" s="35"/>
      <c r="AB143" s="40">
        <f t="shared" ref="AB143:AB150" si="141">SUM(Y143:AA143)</f>
        <v>0</v>
      </c>
      <c r="AC143" s="35"/>
      <c r="AD143" s="35"/>
      <c r="AE143" s="35"/>
      <c r="AF143" s="40">
        <f t="shared" ref="AF143:AF150" si="142">SUM(AC143:AE143)</f>
        <v>0</v>
      </c>
      <c r="AG143" s="40">
        <f t="shared" si="132"/>
        <v>0</v>
      </c>
      <c r="AH143" s="41">
        <f t="shared" si="138"/>
        <v>0</v>
      </c>
      <c r="AI143" s="42">
        <f t="shared" si="133"/>
        <v>0</v>
      </c>
    </row>
    <row r="144" spans="1:35" ht="12.75" hidden="1" customHeight="1" outlineLevel="1">
      <c r="A144" s="16">
        <v>4</v>
      </c>
      <c r="B144" s="32"/>
      <c r="C144" s="31"/>
      <c r="D144" s="32"/>
      <c r="E144" s="32"/>
      <c r="F144" s="32"/>
      <c r="G144" s="31"/>
      <c r="H144" s="31"/>
      <c r="I144" s="29"/>
      <c r="J144" s="33"/>
      <c r="K144" s="32"/>
      <c r="L144" s="35"/>
      <c r="M144" s="35"/>
      <c r="N144" s="35"/>
      <c r="O144" s="32"/>
      <c r="P144" s="32"/>
      <c r="Q144" s="35"/>
      <c r="R144" s="35"/>
      <c r="S144" s="35"/>
      <c r="T144" s="40">
        <f t="shared" si="139"/>
        <v>0</v>
      </c>
      <c r="U144" s="35"/>
      <c r="V144" s="35"/>
      <c r="W144" s="35"/>
      <c r="X144" s="40">
        <f t="shared" si="140"/>
        <v>0</v>
      </c>
      <c r="Y144" s="35"/>
      <c r="Z144" s="35"/>
      <c r="AA144" s="35"/>
      <c r="AB144" s="40">
        <f t="shared" si="141"/>
        <v>0</v>
      </c>
      <c r="AC144" s="35"/>
      <c r="AD144" s="35"/>
      <c r="AE144" s="35"/>
      <c r="AF144" s="40">
        <f t="shared" si="142"/>
        <v>0</v>
      </c>
      <c r="AG144" s="40">
        <f t="shared" si="132"/>
        <v>0</v>
      </c>
      <c r="AH144" s="41">
        <f t="shared" si="138"/>
        <v>0</v>
      </c>
      <c r="AI144" s="42">
        <f t="shared" si="133"/>
        <v>0</v>
      </c>
    </row>
    <row r="145" spans="1:35" ht="12.75" hidden="1" customHeight="1" outlineLevel="1">
      <c r="A145" s="16">
        <v>5</v>
      </c>
      <c r="B145" s="32"/>
      <c r="C145" s="31"/>
      <c r="D145" s="32"/>
      <c r="E145" s="32"/>
      <c r="F145" s="32"/>
      <c r="G145" s="31"/>
      <c r="H145" s="31"/>
      <c r="I145" s="29"/>
      <c r="J145" s="33"/>
      <c r="K145" s="32"/>
      <c r="L145" s="35"/>
      <c r="M145" s="35"/>
      <c r="N145" s="35"/>
      <c r="O145" s="32"/>
      <c r="P145" s="32"/>
      <c r="Q145" s="35"/>
      <c r="R145" s="35"/>
      <c r="S145" s="35"/>
      <c r="T145" s="40">
        <f t="shared" si="139"/>
        <v>0</v>
      </c>
      <c r="U145" s="35"/>
      <c r="V145" s="35"/>
      <c r="W145" s="35"/>
      <c r="X145" s="40">
        <f t="shared" si="140"/>
        <v>0</v>
      </c>
      <c r="Y145" s="35"/>
      <c r="Z145" s="35"/>
      <c r="AA145" s="35"/>
      <c r="AB145" s="40">
        <f t="shared" si="141"/>
        <v>0</v>
      </c>
      <c r="AC145" s="35"/>
      <c r="AD145" s="35"/>
      <c r="AE145" s="35"/>
      <c r="AF145" s="40">
        <f t="shared" si="142"/>
        <v>0</v>
      </c>
      <c r="AG145" s="40">
        <f t="shared" si="132"/>
        <v>0</v>
      </c>
      <c r="AH145" s="41">
        <f t="shared" si="138"/>
        <v>0</v>
      </c>
      <c r="AI145" s="42">
        <f t="shared" si="133"/>
        <v>0</v>
      </c>
    </row>
    <row r="146" spans="1:35" ht="12.75" hidden="1" customHeight="1" outlineLevel="1">
      <c r="A146" s="16">
        <v>6</v>
      </c>
      <c r="B146" s="32"/>
      <c r="C146" s="31"/>
      <c r="D146" s="32"/>
      <c r="E146" s="32"/>
      <c r="F146" s="32"/>
      <c r="G146" s="31"/>
      <c r="H146" s="31"/>
      <c r="I146" s="29"/>
      <c r="J146" s="33"/>
      <c r="K146" s="32"/>
      <c r="L146" s="35"/>
      <c r="M146" s="35"/>
      <c r="N146" s="35"/>
      <c r="O146" s="32"/>
      <c r="P146" s="32"/>
      <c r="Q146" s="35"/>
      <c r="R146" s="35"/>
      <c r="S146" s="35"/>
      <c r="T146" s="40">
        <f t="shared" si="139"/>
        <v>0</v>
      </c>
      <c r="U146" s="35"/>
      <c r="V146" s="35"/>
      <c r="W146" s="35"/>
      <c r="X146" s="40">
        <f t="shared" si="140"/>
        <v>0</v>
      </c>
      <c r="Y146" s="35"/>
      <c r="Z146" s="35"/>
      <c r="AA146" s="35"/>
      <c r="AB146" s="40">
        <f t="shared" si="141"/>
        <v>0</v>
      </c>
      <c r="AC146" s="35"/>
      <c r="AD146" s="35"/>
      <c r="AE146" s="35"/>
      <c r="AF146" s="40">
        <f t="shared" si="142"/>
        <v>0</v>
      </c>
      <c r="AG146" s="40">
        <f t="shared" si="132"/>
        <v>0</v>
      </c>
      <c r="AH146" s="41">
        <f t="shared" si="138"/>
        <v>0</v>
      </c>
      <c r="AI146" s="42">
        <f t="shared" si="133"/>
        <v>0</v>
      </c>
    </row>
    <row r="147" spans="1:35" ht="12.75" hidden="1" customHeight="1" outlineLevel="1">
      <c r="A147" s="16">
        <v>7</v>
      </c>
      <c r="B147" s="32"/>
      <c r="C147" s="31"/>
      <c r="D147" s="32"/>
      <c r="E147" s="32"/>
      <c r="F147" s="32"/>
      <c r="G147" s="31"/>
      <c r="H147" s="31"/>
      <c r="I147" s="29"/>
      <c r="J147" s="33"/>
      <c r="K147" s="32"/>
      <c r="L147" s="35"/>
      <c r="M147" s="35"/>
      <c r="N147" s="35"/>
      <c r="O147" s="32"/>
      <c r="P147" s="32"/>
      <c r="Q147" s="35"/>
      <c r="R147" s="35"/>
      <c r="S147" s="35"/>
      <c r="T147" s="40">
        <f t="shared" si="139"/>
        <v>0</v>
      </c>
      <c r="U147" s="35"/>
      <c r="V147" s="35"/>
      <c r="W147" s="35"/>
      <c r="X147" s="40">
        <f t="shared" si="140"/>
        <v>0</v>
      </c>
      <c r="Y147" s="35"/>
      <c r="Z147" s="35"/>
      <c r="AA147" s="35"/>
      <c r="AB147" s="40">
        <f t="shared" si="141"/>
        <v>0</v>
      </c>
      <c r="AC147" s="35"/>
      <c r="AD147" s="35"/>
      <c r="AE147" s="35"/>
      <c r="AF147" s="40">
        <f t="shared" si="142"/>
        <v>0</v>
      </c>
      <c r="AG147" s="40">
        <f t="shared" si="132"/>
        <v>0</v>
      </c>
      <c r="AH147" s="41">
        <f t="shared" si="138"/>
        <v>0</v>
      </c>
      <c r="AI147" s="42">
        <f t="shared" si="133"/>
        <v>0</v>
      </c>
    </row>
    <row r="148" spans="1:35" ht="12.75" hidden="1" customHeight="1" outlineLevel="1">
      <c r="A148" s="16">
        <v>8</v>
      </c>
      <c r="B148" s="32"/>
      <c r="C148" s="31"/>
      <c r="D148" s="32"/>
      <c r="E148" s="32"/>
      <c r="F148" s="32"/>
      <c r="G148" s="31"/>
      <c r="H148" s="31"/>
      <c r="I148" s="29"/>
      <c r="J148" s="33"/>
      <c r="K148" s="32"/>
      <c r="L148" s="35"/>
      <c r="M148" s="35"/>
      <c r="N148" s="35"/>
      <c r="O148" s="32"/>
      <c r="P148" s="32"/>
      <c r="Q148" s="35"/>
      <c r="R148" s="35"/>
      <c r="S148" s="35"/>
      <c r="T148" s="40">
        <f t="shared" si="139"/>
        <v>0</v>
      </c>
      <c r="U148" s="35"/>
      <c r="V148" s="35"/>
      <c r="W148" s="35"/>
      <c r="X148" s="40">
        <f t="shared" si="140"/>
        <v>0</v>
      </c>
      <c r="Y148" s="35"/>
      <c r="Z148" s="35"/>
      <c r="AA148" s="35"/>
      <c r="AB148" s="40">
        <f t="shared" si="141"/>
        <v>0</v>
      </c>
      <c r="AC148" s="35"/>
      <c r="AD148" s="35"/>
      <c r="AE148" s="35"/>
      <c r="AF148" s="40">
        <f t="shared" si="142"/>
        <v>0</v>
      </c>
      <c r="AG148" s="40">
        <f t="shared" si="132"/>
        <v>0</v>
      </c>
      <c r="AH148" s="41">
        <f t="shared" si="138"/>
        <v>0</v>
      </c>
      <c r="AI148" s="42">
        <f t="shared" si="133"/>
        <v>0</v>
      </c>
    </row>
    <row r="149" spans="1:35" ht="12.75" hidden="1" customHeight="1" outlineLevel="1">
      <c r="A149" s="16">
        <v>9</v>
      </c>
      <c r="B149" s="32"/>
      <c r="C149" s="31"/>
      <c r="D149" s="32"/>
      <c r="E149" s="32"/>
      <c r="F149" s="32"/>
      <c r="G149" s="31"/>
      <c r="H149" s="31"/>
      <c r="I149" s="29"/>
      <c r="J149" s="33"/>
      <c r="K149" s="32"/>
      <c r="L149" s="35"/>
      <c r="M149" s="35"/>
      <c r="N149" s="35"/>
      <c r="O149" s="32"/>
      <c r="P149" s="32"/>
      <c r="Q149" s="35"/>
      <c r="R149" s="35"/>
      <c r="S149" s="35"/>
      <c r="T149" s="40">
        <f t="shared" si="139"/>
        <v>0</v>
      </c>
      <c r="U149" s="35"/>
      <c r="V149" s="35"/>
      <c r="W149" s="35"/>
      <c r="X149" s="40">
        <f t="shared" si="140"/>
        <v>0</v>
      </c>
      <c r="Y149" s="35"/>
      <c r="Z149" s="35"/>
      <c r="AA149" s="35"/>
      <c r="AB149" s="40">
        <f t="shared" si="141"/>
        <v>0</v>
      </c>
      <c r="AC149" s="35"/>
      <c r="AD149" s="35"/>
      <c r="AE149" s="35"/>
      <c r="AF149" s="40">
        <f t="shared" si="142"/>
        <v>0</v>
      </c>
      <c r="AG149" s="40">
        <f t="shared" si="132"/>
        <v>0</v>
      </c>
      <c r="AH149" s="41">
        <f t="shared" si="138"/>
        <v>0</v>
      </c>
      <c r="AI149" s="42">
        <f t="shared" si="133"/>
        <v>0</v>
      </c>
    </row>
    <row r="150" spans="1:35" ht="12.75" hidden="1" customHeight="1" outlineLevel="1">
      <c r="A150" s="16">
        <v>10</v>
      </c>
      <c r="B150" s="32"/>
      <c r="C150" s="31"/>
      <c r="D150" s="32"/>
      <c r="E150" s="32"/>
      <c r="F150" s="32"/>
      <c r="G150" s="31"/>
      <c r="H150" s="31"/>
      <c r="I150" s="29"/>
      <c r="J150" s="34"/>
      <c r="K150" s="32"/>
      <c r="L150" s="35"/>
      <c r="M150" s="35"/>
      <c r="N150" s="35"/>
      <c r="O150" s="32"/>
      <c r="P150" s="32"/>
      <c r="Q150" s="35"/>
      <c r="R150" s="35"/>
      <c r="S150" s="35"/>
      <c r="T150" s="40">
        <f t="shared" si="139"/>
        <v>0</v>
      </c>
      <c r="U150" s="35"/>
      <c r="V150" s="35"/>
      <c r="W150" s="35"/>
      <c r="X150" s="40">
        <f t="shared" si="140"/>
        <v>0</v>
      </c>
      <c r="Y150" s="35"/>
      <c r="Z150" s="35"/>
      <c r="AA150" s="35"/>
      <c r="AB150" s="40">
        <f t="shared" si="141"/>
        <v>0</v>
      </c>
      <c r="AC150" s="35"/>
      <c r="AD150" s="35"/>
      <c r="AE150" s="35"/>
      <c r="AF150" s="40">
        <f t="shared" si="142"/>
        <v>0</v>
      </c>
      <c r="AG150" s="40">
        <f t="shared" si="132"/>
        <v>0</v>
      </c>
      <c r="AH150" s="41">
        <f t="shared" si="138"/>
        <v>0</v>
      </c>
      <c r="AI150" s="42">
        <f t="shared" si="133"/>
        <v>0</v>
      </c>
    </row>
    <row r="151" spans="1:35" ht="12.75" customHeight="1" collapsed="1">
      <c r="A151" s="181" t="s">
        <v>70</v>
      </c>
      <c r="B151" s="182"/>
      <c r="C151" s="182"/>
      <c r="D151" s="182"/>
      <c r="E151" s="182"/>
      <c r="F151" s="182"/>
      <c r="G151" s="182"/>
      <c r="H151" s="183"/>
      <c r="I151" s="55">
        <f>SUM(I141:I150)</f>
        <v>0</v>
      </c>
      <c r="J151" s="55">
        <f>SUM(J141:J150)</f>
        <v>0</v>
      </c>
      <c r="K151" s="56"/>
      <c r="L151" s="55">
        <f>SUM(L141:L150)</f>
        <v>0</v>
      </c>
      <c r="M151" s="55">
        <f>SUM(M141:M150)</f>
        <v>0</v>
      </c>
      <c r="N151" s="55">
        <f>SUM(N141:N150)</f>
        <v>0</v>
      </c>
      <c r="O151" s="57"/>
      <c r="P151" s="58"/>
      <c r="Q151" s="55">
        <f t="shared" ref="Q151:AG151" si="143">SUM(Q141:Q150)</f>
        <v>0</v>
      </c>
      <c r="R151" s="55">
        <f t="shared" si="143"/>
        <v>0</v>
      </c>
      <c r="S151" s="55">
        <f t="shared" si="143"/>
        <v>0</v>
      </c>
      <c r="T151" s="60">
        <f t="shared" si="143"/>
        <v>0</v>
      </c>
      <c r="U151" s="55">
        <f t="shared" si="143"/>
        <v>0</v>
      </c>
      <c r="V151" s="55">
        <f t="shared" si="143"/>
        <v>0</v>
      </c>
      <c r="W151" s="55">
        <f t="shared" si="143"/>
        <v>0</v>
      </c>
      <c r="X151" s="60">
        <f t="shared" si="143"/>
        <v>0</v>
      </c>
      <c r="Y151" s="55">
        <f t="shared" si="143"/>
        <v>0</v>
      </c>
      <c r="Z151" s="55">
        <f t="shared" si="143"/>
        <v>0</v>
      </c>
      <c r="AA151" s="55">
        <f t="shared" si="143"/>
        <v>0</v>
      </c>
      <c r="AB151" s="60">
        <f t="shared" si="143"/>
        <v>0</v>
      </c>
      <c r="AC151" s="55">
        <f t="shared" si="143"/>
        <v>0</v>
      </c>
      <c r="AD151" s="55">
        <f t="shared" si="143"/>
        <v>0</v>
      </c>
      <c r="AE151" s="55">
        <f t="shared" si="143"/>
        <v>0</v>
      </c>
      <c r="AF151" s="60">
        <f t="shared" si="143"/>
        <v>0</v>
      </c>
      <c r="AG151" s="53">
        <f t="shared" si="143"/>
        <v>0</v>
      </c>
      <c r="AH151" s="54">
        <f>IF(ISERROR(AG151/I151),0,AG151/I151)</f>
        <v>0</v>
      </c>
      <c r="AI151" s="54">
        <f>IF(ISERROR(AG151/$AG$192),0,AG151/$AG$192)</f>
        <v>0</v>
      </c>
    </row>
    <row r="152" spans="1:35" ht="12.75" customHeight="1">
      <c r="A152" s="36"/>
      <c r="B152" s="187" t="s">
        <v>71</v>
      </c>
      <c r="C152" s="188"/>
      <c r="D152" s="189"/>
      <c r="E152" s="18"/>
      <c r="F152" s="19"/>
      <c r="G152" s="20"/>
      <c r="H152" s="20"/>
      <c r="I152" s="21"/>
      <c r="J152" s="22"/>
      <c r="K152" s="23"/>
      <c r="L152" s="24"/>
      <c r="M152" s="24"/>
      <c r="N152" s="24"/>
      <c r="O152" s="19"/>
      <c r="P152" s="25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22"/>
      <c r="AG152" s="22"/>
      <c r="AH152" s="26"/>
      <c r="AI152" s="26"/>
    </row>
    <row r="153" spans="1:35" ht="12.75" hidden="1" customHeight="1" outlineLevel="1">
      <c r="A153" s="16">
        <v>1</v>
      </c>
      <c r="B153" s="28"/>
      <c r="C153" s="27"/>
      <c r="D153" s="28"/>
      <c r="E153" s="28"/>
      <c r="F153" s="28"/>
      <c r="G153" s="27"/>
      <c r="H153" s="27"/>
      <c r="I153" s="29"/>
      <c r="J153" s="30"/>
      <c r="K153" s="28"/>
      <c r="L153" s="35"/>
      <c r="M153" s="35"/>
      <c r="N153" s="35"/>
      <c r="O153" s="28"/>
      <c r="P153" s="28"/>
      <c r="Q153" s="35"/>
      <c r="R153" s="35"/>
      <c r="S153" s="35"/>
      <c r="T153" s="40">
        <f>SUM(Q153:S153)</f>
        <v>0</v>
      </c>
      <c r="U153" s="35"/>
      <c r="V153" s="35"/>
      <c r="W153" s="35"/>
      <c r="X153" s="40">
        <f>SUM(U153:W153)</f>
        <v>0</v>
      </c>
      <c r="Y153" s="35"/>
      <c r="Z153" s="35"/>
      <c r="AA153" s="35"/>
      <c r="AB153" s="40">
        <f>SUM(Y153:AA153)</f>
        <v>0</v>
      </c>
      <c r="AC153" s="35"/>
      <c r="AD153" s="35"/>
      <c r="AE153" s="35"/>
      <c r="AF153" s="40">
        <f>SUM(AC153:AE153)</f>
        <v>0</v>
      </c>
      <c r="AG153" s="40">
        <f t="shared" ref="AG153:AG162" si="144">SUM(T153,X153,AB153,AF153)</f>
        <v>0</v>
      </c>
      <c r="AH153" s="41">
        <f>IF(ISERROR(AG153/I153),0,AG153/I153)</f>
        <v>0</v>
      </c>
      <c r="AI153" s="42">
        <f t="shared" ref="AI153:AI162" si="145">IF(ISERROR(AG153/$AG$192),"-",AG153/$AG$192)</f>
        <v>0</v>
      </c>
    </row>
    <row r="154" spans="1:35" ht="12.75" hidden="1" customHeight="1" outlineLevel="1">
      <c r="A154" s="16">
        <v>2</v>
      </c>
      <c r="B154" s="32"/>
      <c r="C154" s="31"/>
      <c r="D154" s="32"/>
      <c r="E154" s="32"/>
      <c r="F154" s="32"/>
      <c r="G154" s="31"/>
      <c r="H154" s="31"/>
      <c r="I154" s="29"/>
      <c r="J154" s="33"/>
      <c r="K154" s="32"/>
      <c r="L154" s="35"/>
      <c r="M154" s="35"/>
      <c r="N154" s="35"/>
      <c r="O154" s="32"/>
      <c r="P154" s="32"/>
      <c r="Q154" s="35"/>
      <c r="R154" s="35"/>
      <c r="S154" s="35"/>
      <c r="T154" s="40">
        <f t="shared" ref="T154" si="146">SUM(Q154:S154)</f>
        <v>0</v>
      </c>
      <c r="U154" s="35"/>
      <c r="V154" s="35"/>
      <c r="W154" s="35"/>
      <c r="X154" s="40">
        <f t="shared" ref="X154" si="147">SUM(U154:W154)</f>
        <v>0</v>
      </c>
      <c r="Y154" s="35"/>
      <c r="Z154" s="35"/>
      <c r="AA154" s="35"/>
      <c r="AB154" s="40">
        <f t="shared" ref="AB154" si="148">SUM(Y154:AA154)</f>
        <v>0</v>
      </c>
      <c r="AC154" s="35"/>
      <c r="AD154" s="35"/>
      <c r="AE154" s="35"/>
      <c r="AF154" s="40">
        <f t="shared" ref="AF154" si="149">SUM(AC154:AE154)</f>
        <v>0</v>
      </c>
      <c r="AG154" s="40">
        <f t="shared" si="144"/>
        <v>0</v>
      </c>
      <c r="AH154" s="41">
        <f t="shared" ref="AH154:AH162" si="150">IF(ISERROR(AG154/I154),0,AG154/I154)</f>
        <v>0</v>
      </c>
      <c r="AI154" s="42">
        <f t="shared" si="145"/>
        <v>0</v>
      </c>
    </row>
    <row r="155" spans="1:35" ht="12.75" hidden="1" customHeight="1" outlineLevel="1">
      <c r="A155" s="16">
        <v>3</v>
      </c>
      <c r="B155" s="32"/>
      <c r="C155" s="31"/>
      <c r="D155" s="32"/>
      <c r="E155" s="32"/>
      <c r="F155" s="32"/>
      <c r="G155" s="31"/>
      <c r="H155" s="31"/>
      <c r="I155" s="29"/>
      <c r="J155" s="33"/>
      <c r="K155" s="32"/>
      <c r="L155" s="35"/>
      <c r="M155" s="35"/>
      <c r="N155" s="35"/>
      <c r="O155" s="32"/>
      <c r="P155" s="32"/>
      <c r="Q155" s="35"/>
      <c r="R155" s="35"/>
      <c r="S155" s="35"/>
      <c r="T155" s="40">
        <f t="shared" ref="T155:T162" si="151">SUM(Q155:S155)</f>
        <v>0</v>
      </c>
      <c r="U155" s="35"/>
      <c r="V155" s="35"/>
      <c r="W155" s="35"/>
      <c r="X155" s="40">
        <f t="shared" ref="X155:X162" si="152">SUM(U155:W155)</f>
        <v>0</v>
      </c>
      <c r="Y155" s="35"/>
      <c r="Z155" s="35"/>
      <c r="AA155" s="35"/>
      <c r="AB155" s="40">
        <f t="shared" ref="AB155:AB162" si="153">SUM(Y155:AA155)</f>
        <v>0</v>
      </c>
      <c r="AC155" s="35"/>
      <c r="AD155" s="35"/>
      <c r="AE155" s="35"/>
      <c r="AF155" s="40">
        <f t="shared" ref="AF155:AF162" si="154">SUM(AC155:AE155)</f>
        <v>0</v>
      </c>
      <c r="AG155" s="40">
        <f t="shared" si="144"/>
        <v>0</v>
      </c>
      <c r="AH155" s="41">
        <f t="shared" si="150"/>
        <v>0</v>
      </c>
      <c r="AI155" s="42">
        <f t="shared" si="145"/>
        <v>0</v>
      </c>
    </row>
    <row r="156" spans="1:35" ht="12.75" hidden="1" customHeight="1" outlineLevel="1">
      <c r="A156" s="16">
        <v>4</v>
      </c>
      <c r="B156" s="32"/>
      <c r="C156" s="31"/>
      <c r="D156" s="32"/>
      <c r="E156" s="32"/>
      <c r="F156" s="32"/>
      <c r="G156" s="31"/>
      <c r="H156" s="31"/>
      <c r="I156" s="29"/>
      <c r="J156" s="33"/>
      <c r="K156" s="32"/>
      <c r="L156" s="35"/>
      <c r="M156" s="35"/>
      <c r="N156" s="35"/>
      <c r="O156" s="32"/>
      <c r="P156" s="32"/>
      <c r="Q156" s="35"/>
      <c r="R156" s="35"/>
      <c r="S156" s="35"/>
      <c r="T156" s="40">
        <f t="shared" si="151"/>
        <v>0</v>
      </c>
      <c r="U156" s="35"/>
      <c r="V156" s="35"/>
      <c r="W156" s="35"/>
      <c r="X156" s="40">
        <f t="shared" si="152"/>
        <v>0</v>
      </c>
      <c r="Y156" s="35"/>
      <c r="Z156" s="35"/>
      <c r="AA156" s="35"/>
      <c r="AB156" s="40">
        <f t="shared" si="153"/>
        <v>0</v>
      </c>
      <c r="AC156" s="35"/>
      <c r="AD156" s="35"/>
      <c r="AE156" s="35"/>
      <c r="AF156" s="40">
        <f t="shared" si="154"/>
        <v>0</v>
      </c>
      <c r="AG156" s="40">
        <f t="shared" si="144"/>
        <v>0</v>
      </c>
      <c r="AH156" s="41">
        <f t="shared" si="150"/>
        <v>0</v>
      </c>
      <c r="AI156" s="42">
        <f t="shared" si="145"/>
        <v>0</v>
      </c>
    </row>
    <row r="157" spans="1:35" ht="12.75" hidden="1" customHeight="1" outlineLevel="1">
      <c r="A157" s="16">
        <v>5</v>
      </c>
      <c r="B157" s="32"/>
      <c r="C157" s="31"/>
      <c r="D157" s="32"/>
      <c r="E157" s="32"/>
      <c r="F157" s="32"/>
      <c r="G157" s="31"/>
      <c r="H157" s="31"/>
      <c r="I157" s="29"/>
      <c r="J157" s="33"/>
      <c r="K157" s="32"/>
      <c r="L157" s="35"/>
      <c r="M157" s="35"/>
      <c r="N157" s="35"/>
      <c r="O157" s="32"/>
      <c r="P157" s="32"/>
      <c r="Q157" s="35"/>
      <c r="R157" s="35"/>
      <c r="S157" s="35"/>
      <c r="T157" s="40">
        <f t="shared" si="151"/>
        <v>0</v>
      </c>
      <c r="U157" s="35"/>
      <c r="V157" s="35"/>
      <c r="W157" s="35"/>
      <c r="X157" s="40">
        <f t="shared" si="152"/>
        <v>0</v>
      </c>
      <c r="Y157" s="35"/>
      <c r="Z157" s="35"/>
      <c r="AA157" s="35"/>
      <c r="AB157" s="40">
        <f t="shared" si="153"/>
        <v>0</v>
      </c>
      <c r="AC157" s="35"/>
      <c r="AD157" s="35"/>
      <c r="AE157" s="35"/>
      <c r="AF157" s="40">
        <f t="shared" si="154"/>
        <v>0</v>
      </c>
      <c r="AG157" s="40">
        <f t="shared" si="144"/>
        <v>0</v>
      </c>
      <c r="AH157" s="41">
        <f t="shared" si="150"/>
        <v>0</v>
      </c>
      <c r="AI157" s="42">
        <f t="shared" si="145"/>
        <v>0</v>
      </c>
    </row>
    <row r="158" spans="1:35" ht="12.75" hidden="1" customHeight="1" outlineLevel="1">
      <c r="A158" s="16">
        <v>6</v>
      </c>
      <c r="B158" s="32"/>
      <c r="C158" s="31"/>
      <c r="D158" s="32"/>
      <c r="E158" s="32"/>
      <c r="F158" s="32"/>
      <c r="G158" s="31"/>
      <c r="H158" s="31"/>
      <c r="I158" s="29"/>
      <c r="J158" s="33"/>
      <c r="K158" s="32"/>
      <c r="L158" s="35"/>
      <c r="M158" s="35"/>
      <c r="N158" s="35"/>
      <c r="O158" s="32"/>
      <c r="P158" s="32"/>
      <c r="Q158" s="35"/>
      <c r="R158" s="35"/>
      <c r="S158" s="35"/>
      <c r="T158" s="40">
        <f t="shared" si="151"/>
        <v>0</v>
      </c>
      <c r="U158" s="35"/>
      <c r="V158" s="35"/>
      <c r="W158" s="35"/>
      <c r="X158" s="40">
        <f t="shared" si="152"/>
        <v>0</v>
      </c>
      <c r="Y158" s="35"/>
      <c r="Z158" s="35"/>
      <c r="AA158" s="35"/>
      <c r="AB158" s="40">
        <f t="shared" si="153"/>
        <v>0</v>
      </c>
      <c r="AC158" s="35"/>
      <c r="AD158" s="35"/>
      <c r="AE158" s="35"/>
      <c r="AF158" s="40">
        <f t="shared" si="154"/>
        <v>0</v>
      </c>
      <c r="AG158" s="40">
        <f t="shared" si="144"/>
        <v>0</v>
      </c>
      <c r="AH158" s="41">
        <f t="shared" si="150"/>
        <v>0</v>
      </c>
      <c r="AI158" s="42">
        <f t="shared" si="145"/>
        <v>0</v>
      </c>
    </row>
    <row r="159" spans="1:35" ht="12.75" hidden="1" customHeight="1" outlineLevel="1">
      <c r="A159" s="16">
        <v>7</v>
      </c>
      <c r="B159" s="32"/>
      <c r="C159" s="31"/>
      <c r="D159" s="32"/>
      <c r="E159" s="32"/>
      <c r="F159" s="32"/>
      <c r="G159" s="31"/>
      <c r="H159" s="31"/>
      <c r="I159" s="29"/>
      <c r="J159" s="33"/>
      <c r="K159" s="32"/>
      <c r="L159" s="35"/>
      <c r="M159" s="35"/>
      <c r="N159" s="35"/>
      <c r="O159" s="32"/>
      <c r="P159" s="32"/>
      <c r="Q159" s="35"/>
      <c r="R159" s="35"/>
      <c r="S159" s="35"/>
      <c r="T159" s="40">
        <f t="shared" si="151"/>
        <v>0</v>
      </c>
      <c r="U159" s="35"/>
      <c r="V159" s="35"/>
      <c r="W159" s="35"/>
      <c r="X159" s="40">
        <f t="shared" si="152"/>
        <v>0</v>
      </c>
      <c r="Y159" s="35"/>
      <c r="Z159" s="35"/>
      <c r="AA159" s="35"/>
      <c r="AB159" s="40">
        <f t="shared" si="153"/>
        <v>0</v>
      </c>
      <c r="AC159" s="35"/>
      <c r="AD159" s="35"/>
      <c r="AE159" s="35"/>
      <c r="AF159" s="40">
        <f t="shared" si="154"/>
        <v>0</v>
      </c>
      <c r="AG159" s="40">
        <f t="shared" si="144"/>
        <v>0</v>
      </c>
      <c r="AH159" s="41">
        <f t="shared" si="150"/>
        <v>0</v>
      </c>
      <c r="AI159" s="42">
        <f t="shared" si="145"/>
        <v>0</v>
      </c>
    </row>
    <row r="160" spans="1:35" ht="12.75" hidden="1" customHeight="1" outlineLevel="1">
      <c r="A160" s="16">
        <v>8</v>
      </c>
      <c r="B160" s="32"/>
      <c r="C160" s="31"/>
      <c r="D160" s="32"/>
      <c r="E160" s="32"/>
      <c r="F160" s="32"/>
      <c r="G160" s="31"/>
      <c r="H160" s="31"/>
      <c r="I160" s="29"/>
      <c r="J160" s="33"/>
      <c r="K160" s="32"/>
      <c r="L160" s="35"/>
      <c r="M160" s="35"/>
      <c r="N160" s="35"/>
      <c r="O160" s="32"/>
      <c r="P160" s="32"/>
      <c r="Q160" s="35"/>
      <c r="R160" s="35"/>
      <c r="S160" s="35"/>
      <c r="T160" s="40">
        <f t="shared" si="151"/>
        <v>0</v>
      </c>
      <c r="U160" s="35"/>
      <c r="V160" s="35"/>
      <c r="W160" s="35"/>
      <c r="X160" s="40">
        <f t="shared" si="152"/>
        <v>0</v>
      </c>
      <c r="Y160" s="35"/>
      <c r="Z160" s="35"/>
      <c r="AA160" s="35"/>
      <c r="AB160" s="40">
        <f t="shared" si="153"/>
        <v>0</v>
      </c>
      <c r="AC160" s="35"/>
      <c r="AD160" s="35"/>
      <c r="AE160" s="35"/>
      <c r="AF160" s="40">
        <f t="shared" si="154"/>
        <v>0</v>
      </c>
      <c r="AG160" s="40">
        <f t="shared" si="144"/>
        <v>0</v>
      </c>
      <c r="AH160" s="41">
        <f t="shared" si="150"/>
        <v>0</v>
      </c>
      <c r="AI160" s="42">
        <f t="shared" si="145"/>
        <v>0</v>
      </c>
    </row>
    <row r="161" spans="1:35" ht="12.75" hidden="1" customHeight="1" outlineLevel="1">
      <c r="A161" s="16">
        <v>9</v>
      </c>
      <c r="B161" s="32"/>
      <c r="C161" s="31"/>
      <c r="D161" s="32"/>
      <c r="E161" s="32"/>
      <c r="F161" s="32"/>
      <c r="G161" s="31"/>
      <c r="H161" s="31"/>
      <c r="I161" s="29"/>
      <c r="J161" s="33"/>
      <c r="K161" s="32"/>
      <c r="L161" s="35"/>
      <c r="M161" s="35"/>
      <c r="N161" s="35"/>
      <c r="O161" s="32"/>
      <c r="P161" s="32"/>
      <c r="Q161" s="35"/>
      <c r="R161" s="35"/>
      <c r="S161" s="35"/>
      <c r="T161" s="40">
        <f t="shared" si="151"/>
        <v>0</v>
      </c>
      <c r="U161" s="35"/>
      <c r="V161" s="35"/>
      <c r="W161" s="35"/>
      <c r="X161" s="40">
        <f t="shared" si="152"/>
        <v>0</v>
      </c>
      <c r="Y161" s="35"/>
      <c r="Z161" s="35"/>
      <c r="AA161" s="35"/>
      <c r="AB161" s="40">
        <f t="shared" si="153"/>
        <v>0</v>
      </c>
      <c r="AC161" s="35"/>
      <c r="AD161" s="35"/>
      <c r="AE161" s="35"/>
      <c r="AF161" s="40">
        <f t="shared" si="154"/>
        <v>0</v>
      </c>
      <c r="AG161" s="40">
        <f t="shared" si="144"/>
        <v>0</v>
      </c>
      <c r="AH161" s="41">
        <f t="shared" si="150"/>
        <v>0</v>
      </c>
      <c r="AI161" s="42">
        <f t="shared" si="145"/>
        <v>0</v>
      </c>
    </row>
    <row r="162" spans="1:35" ht="12.75" hidden="1" customHeight="1" outlineLevel="1">
      <c r="A162" s="16">
        <v>10</v>
      </c>
      <c r="B162" s="32"/>
      <c r="C162" s="31"/>
      <c r="D162" s="32"/>
      <c r="E162" s="32"/>
      <c r="F162" s="32"/>
      <c r="G162" s="31"/>
      <c r="H162" s="31"/>
      <c r="I162" s="29"/>
      <c r="J162" s="34"/>
      <c r="K162" s="32"/>
      <c r="L162" s="35"/>
      <c r="M162" s="35"/>
      <c r="N162" s="35"/>
      <c r="O162" s="32"/>
      <c r="P162" s="32"/>
      <c r="Q162" s="35"/>
      <c r="R162" s="35"/>
      <c r="S162" s="35"/>
      <c r="T162" s="40">
        <f t="shared" si="151"/>
        <v>0</v>
      </c>
      <c r="U162" s="35"/>
      <c r="V162" s="35"/>
      <c r="W162" s="35"/>
      <c r="X162" s="40">
        <f t="shared" si="152"/>
        <v>0</v>
      </c>
      <c r="Y162" s="35"/>
      <c r="Z162" s="35"/>
      <c r="AA162" s="35"/>
      <c r="AB162" s="40">
        <f t="shared" si="153"/>
        <v>0</v>
      </c>
      <c r="AC162" s="35"/>
      <c r="AD162" s="35"/>
      <c r="AE162" s="35"/>
      <c r="AF162" s="40">
        <f t="shared" si="154"/>
        <v>0</v>
      </c>
      <c r="AG162" s="40">
        <f t="shared" si="144"/>
        <v>0</v>
      </c>
      <c r="AH162" s="41">
        <f t="shared" si="150"/>
        <v>0</v>
      </c>
      <c r="AI162" s="42">
        <f t="shared" si="145"/>
        <v>0</v>
      </c>
    </row>
    <row r="163" spans="1:35" ht="12.75" customHeight="1" collapsed="1">
      <c r="A163" s="181" t="s">
        <v>72</v>
      </c>
      <c r="B163" s="182"/>
      <c r="C163" s="182"/>
      <c r="D163" s="182"/>
      <c r="E163" s="182"/>
      <c r="F163" s="182"/>
      <c r="G163" s="182"/>
      <c r="H163" s="183"/>
      <c r="I163" s="55">
        <f>SUM(I153:I162)</f>
        <v>0</v>
      </c>
      <c r="J163" s="55">
        <f>SUM(J153:J162)</f>
        <v>0</v>
      </c>
      <c r="K163" s="56"/>
      <c r="L163" s="55">
        <f>SUM(L153:L162)</f>
        <v>0</v>
      </c>
      <c r="M163" s="55">
        <f>SUM(M153:M162)</f>
        <v>0</v>
      </c>
      <c r="N163" s="55">
        <f>SUM(N153:N162)</f>
        <v>0</v>
      </c>
      <c r="O163" s="57"/>
      <c r="P163" s="58"/>
      <c r="Q163" s="55">
        <f t="shared" ref="Q163:AG163" si="155">SUM(Q153:Q162)</f>
        <v>0</v>
      </c>
      <c r="R163" s="55">
        <f t="shared" si="155"/>
        <v>0</v>
      </c>
      <c r="S163" s="55">
        <f t="shared" si="155"/>
        <v>0</v>
      </c>
      <c r="T163" s="60">
        <f t="shared" si="155"/>
        <v>0</v>
      </c>
      <c r="U163" s="55">
        <f t="shared" si="155"/>
        <v>0</v>
      </c>
      <c r="V163" s="55">
        <f t="shared" si="155"/>
        <v>0</v>
      </c>
      <c r="W163" s="55">
        <f t="shared" si="155"/>
        <v>0</v>
      </c>
      <c r="X163" s="60">
        <f t="shared" si="155"/>
        <v>0</v>
      </c>
      <c r="Y163" s="55">
        <f t="shared" si="155"/>
        <v>0</v>
      </c>
      <c r="Z163" s="55">
        <f t="shared" si="155"/>
        <v>0</v>
      </c>
      <c r="AA163" s="55">
        <f t="shared" si="155"/>
        <v>0</v>
      </c>
      <c r="AB163" s="60">
        <f t="shared" si="155"/>
        <v>0</v>
      </c>
      <c r="AC163" s="55">
        <f t="shared" si="155"/>
        <v>0</v>
      </c>
      <c r="AD163" s="55">
        <f t="shared" si="155"/>
        <v>0</v>
      </c>
      <c r="AE163" s="55">
        <f t="shared" si="155"/>
        <v>0</v>
      </c>
      <c r="AF163" s="60">
        <f t="shared" si="155"/>
        <v>0</v>
      </c>
      <c r="AG163" s="53">
        <f t="shared" si="155"/>
        <v>0</v>
      </c>
      <c r="AH163" s="54">
        <f>IF(ISERROR(AG163/I163),0,AG163/I163)</f>
        <v>0</v>
      </c>
      <c r="AI163" s="54">
        <f>IF(ISERROR(AG163/$AG$192),0,AG163/$AG$192)</f>
        <v>0</v>
      </c>
    </row>
    <row r="164" spans="1:35" ht="12.75" customHeight="1">
      <c r="A164" s="36"/>
      <c r="B164" s="187" t="s">
        <v>20</v>
      </c>
      <c r="C164" s="188"/>
      <c r="D164" s="189"/>
      <c r="E164" s="18"/>
      <c r="F164" s="19"/>
      <c r="G164" s="20"/>
      <c r="H164" s="20"/>
      <c r="I164" s="21"/>
      <c r="J164" s="22"/>
      <c r="K164" s="23"/>
      <c r="L164" s="24"/>
      <c r="M164" s="24"/>
      <c r="N164" s="24"/>
      <c r="O164" s="19"/>
      <c r="P164" s="25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6"/>
      <c r="AI164" s="26"/>
    </row>
    <row r="165" spans="1:35" ht="12.75" hidden="1" customHeight="1" outlineLevel="1">
      <c r="A165" s="16">
        <v>1</v>
      </c>
      <c r="B165" s="28"/>
      <c r="C165" s="27"/>
      <c r="D165" s="28"/>
      <c r="E165" s="28"/>
      <c r="F165" s="28"/>
      <c r="G165" s="27"/>
      <c r="H165" s="27"/>
      <c r="I165" s="29"/>
      <c r="J165" s="30"/>
      <c r="K165" s="28"/>
      <c r="L165" s="35"/>
      <c r="M165" s="35"/>
      <c r="N165" s="35"/>
      <c r="O165" s="28"/>
      <c r="P165" s="28"/>
      <c r="Q165" s="35"/>
      <c r="R165" s="35"/>
      <c r="S165" s="35"/>
      <c r="T165" s="40">
        <f>SUM(Q165:S165)</f>
        <v>0</v>
      </c>
      <c r="U165" s="35"/>
      <c r="V165" s="35"/>
      <c r="W165" s="35"/>
      <c r="X165" s="40">
        <f>SUM(U165:W165)</f>
        <v>0</v>
      </c>
      <c r="Y165" s="35"/>
      <c r="Z165" s="35"/>
      <c r="AA165" s="35"/>
      <c r="AB165" s="40">
        <f>SUM(Y165:AA165)</f>
        <v>0</v>
      </c>
      <c r="AC165" s="35"/>
      <c r="AD165" s="35"/>
      <c r="AE165" s="35"/>
      <c r="AF165" s="40">
        <f>SUM(AC165:AE165)</f>
        <v>0</v>
      </c>
      <c r="AG165" s="40">
        <f t="shared" ref="AG165:AG174" si="156">SUM(T165,X165,AB165,AF165)</f>
        <v>0</v>
      </c>
      <c r="AH165" s="41">
        <f>IF(ISERROR(AG165/I165),0,AG165/I165)</f>
        <v>0</v>
      </c>
      <c r="AI165" s="42">
        <f t="shared" ref="AI165:AI174" si="157">IF(ISERROR(AG165/$AG$192),"-",AG165/$AG$192)</f>
        <v>0</v>
      </c>
    </row>
    <row r="166" spans="1:35" ht="12.75" hidden="1" customHeight="1" outlineLevel="1">
      <c r="A166" s="16">
        <v>2</v>
      </c>
      <c r="B166" s="32"/>
      <c r="C166" s="31"/>
      <c r="D166" s="32"/>
      <c r="E166" s="32"/>
      <c r="F166" s="32"/>
      <c r="G166" s="31"/>
      <c r="H166" s="31"/>
      <c r="I166" s="29"/>
      <c r="J166" s="33"/>
      <c r="K166" s="32"/>
      <c r="L166" s="35"/>
      <c r="M166" s="35"/>
      <c r="N166" s="35"/>
      <c r="O166" s="32"/>
      <c r="P166" s="32"/>
      <c r="Q166" s="35"/>
      <c r="R166" s="35"/>
      <c r="S166" s="35"/>
      <c r="T166" s="40">
        <f t="shared" ref="T166" si="158">SUM(Q166:S166)</f>
        <v>0</v>
      </c>
      <c r="U166" s="35"/>
      <c r="V166" s="35"/>
      <c r="W166" s="35"/>
      <c r="X166" s="40">
        <f t="shared" ref="X166" si="159">SUM(U166:W166)</f>
        <v>0</v>
      </c>
      <c r="Y166" s="35"/>
      <c r="Z166" s="35"/>
      <c r="AA166" s="35"/>
      <c r="AB166" s="40">
        <f t="shared" ref="AB166" si="160">SUM(Y166:AA166)</f>
        <v>0</v>
      </c>
      <c r="AC166" s="35"/>
      <c r="AD166" s="35"/>
      <c r="AE166" s="35"/>
      <c r="AF166" s="40">
        <f t="shared" ref="AF166" si="161">SUM(AC166:AE166)</f>
        <v>0</v>
      </c>
      <c r="AG166" s="40">
        <f t="shared" si="156"/>
        <v>0</v>
      </c>
      <c r="AH166" s="41">
        <f t="shared" ref="AH166:AH174" si="162">IF(ISERROR(AG166/I166),0,AG166/I166)</f>
        <v>0</v>
      </c>
      <c r="AI166" s="42">
        <f t="shared" si="157"/>
        <v>0</v>
      </c>
    </row>
    <row r="167" spans="1:35" ht="12.75" hidden="1" customHeight="1" outlineLevel="1">
      <c r="A167" s="16">
        <v>3</v>
      </c>
      <c r="B167" s="32"/>
      <c r="C167" s="31"/>
      <c r="D167" s="32"/>
      <c r="E167" s="32"/>
      <c r="F167" s="32"/>
      <c r="G167" s="31"/>
      <c r="H167" s="31"/>
      <c r="I167" s="29"/>
      <c r="J167" s="33"/>
      <c r="K167" s="32"/>
      <c r="L167" s="35"/>
      <c r="M167" s="35"/>
      <c r="N167" s="35"/>
      <c r="O167" s="32"/>
      <c r="P167" s="32"/>
      <c r="Q167" s="35"/>
      <c r="R167" s="35"/>
      <c r="S167" s="35"/>
      <c r="T167" s="40">
        <f t="shared" ref="T167:T174" si="163">SUM(Q167:S167)</f>
        <v>0</v>
      </c>
      <c r="U167" s="35"/>
      <c r="V167" s="35"/>
      <c r="W167" s="35"/>
      <c r="X167" s="40">
        <f t="shared" ref="X167:X174" si="164">SUM(U167:W167)</f>
        <v>0</v>
      </c>
      <c r="Y167" s="35"/>
      <c r="Z167" s="35"/>
      <c r="AA167" s="35"/>
      <c r="AB167" s="40">
        <f t="shared" ref="AB167:AB174" si="165">SUM(Y167:AA167)</f>
        <v>0</v>
      </c>
      <c r="AC167" s="35"/>
      <c r="AD167" s="35"/>
      <c r="AE167" s="35"/>
      <c r="AF167" s="40">
        <f t="shared" ref="AF167:AF174" si="166">SUM(AC167:AE167)</f>
        <v>0</v>
      </c>
      <c r="AG167" s="40">
        <f t="shared" si="156"/>
        <v>0</v>
      </c>
      <c r="AH167" s="41">
        <f t="shared" si="162"/>
        <v>0</v>
      </c>
      <c r="AI167" s="42">
        <f t="shared" si="157"/>
        <v>0</v>
      </c>
    </row>
    <row r="168" spans="1:35" ht="12.75" hidden="1" customHeight="1" outlineLevel="1">
      <c r="A168" s="16">
        <v>4</v>
      </c>
      <c r="B168" s="32"/>
      <c r="C168" s="31"/>
      <c r="D168" s="32"/>
      <c r="E168" s="32"/>
      <c r="F168" s="32"/>
      <c r="G168" s="31"/>
      <c r="H168" s="31"/>
      <c r="I168" s="29"/>
      <c r="J168" s="33"/>
      <c r="K168" s="32"/>
      <c r="L168" s="35"/>
      <c r="M168" s="35"/>
      <c r="N168" s="35"/>
      <c r="O168" s="32"/>
      <c r="P168" s="32"/>
      <c r="Q168" s="35"/>
      <c r="R168" s="35"/>
      <c r="S168" s="35"/>
      <c r="T168" s="40">
        <f t="shared" si="163"/>
        <v>0</v>
      </c>
      <c r="U168" s="35"/>
      <c r="V168" s="35"/>
      <c r="W168" s="35"/>
      <c r="X168" s="40">
        <f t="shared" si="164"/>
        <v>0</v>
      </c>
      <c r="Y168" s="35"/>
      <c r="Z168" s="35"/>
      <c r="AA168" s="35"/>
      <c r="AB168" s="40">
        <f t="shared" si="165"/>
        <v>0</v>
      </c>
      <c r="AC168" s="35"/>
      <c r="AD168" s="35"/>
      <c r="AE168" s="35"/>
      <c r="AF168" s="40">
        <f t="shared" si="166"/>
        <v>0</v>
      </c>
      <c r="AG168" s="40">
        <f t="shared" si="156"/>
        <v>0</v>
      </c>
      <c r="AH168" s="41">
        <f t="shared" si="162"/>
        <v>0</v>
      </c>
      <c r="AI168" s="42">
        <f t="shared" si="157"/>
        <v>0</v>
      </c>
    </row>
    <row r="169" spans="1:35" ht="12.75" hidden="1" customHeight="1" outlineLevel="1">
      <c r="A169" s="16">
        <v>5</v>
      </c>
      <c r="B169" s="32"/>
      <c r="C169" s="31"/>
      <c r="D169" s="32"/>
      <c r="E169" s="32"/>
      <c r="F169" s="32"/>
      <c r="G169" s="31"/>
      <c r="H169" s="31"/>
      <c r="I169" s="29"/>
      <c r="J169" s="33"/>
      <c r="K169" s="32"/>
      <c r="L169" s="35"/>
      <c r="M169" s="35"/>
      <c r="N169" s="35"/>
      <c r="O169" s="32"/>
      <c r="P169" s="32"/>
      <c r="Q169" s="35"/>
      <c r="R169" s="35"/>
      <c r="S169" s="35"/>
      <c r="T169" s="40">
        <f t="shared" si="163"/>
        <v>0</v>
      </c>
      <c r="U169" s="35"/>
      <c r="V169" s="35"/>
      <c r="W169" s="35"/>
      <c r="X169" s="40">
        <f t="shared" si="164"/>
        <v>0</v>
      </c>
      <c r="Y169" s="35"/>
      <c r="Z169" s="35"/>
      <c r="AA169" s="35"/>
      <c r="AB169" s="40">
        <f t="shared" si="165"/>
        <v>0</v>
      </c>
      <c r="AC169" s="35"/>
      <c r="AD169" s="35"/>
      <c r="AE169" s="35"/>
      <c r="AF169" s="40">
        <f t="shared" si="166"/>
        <v>0</v>
      </c>
      <c r="AG169" s="40">
        <f t="shared" si="156"/>
        <v>0</v>
      </c>
      <c r="AH169" s="41">
        <f t="shared" si="162"/>
        <v>0</v>
      </c>
      <c r="AI169" s="42">
        <f t="shared" si="157"/>
        <v>0</v>
      </c>
    </row>
    <row r="170" spans="1:35" ht="12.75" hidden="1" customHeight="1" outlineLevel="1">
      <c r="A170" s="16">
        <v>6</v>
      </c>
      <c r="B170" s="32"/>
      <c r="C170" s="31"/>
      <c r="D170" s="32"/>
      <c r="E170" s="32"/>
      <c r="F170" s="32"/>
      <c r="G170" s="31"/>
      <c r="H170" s="31"/>
      <c r="I170" s="29"/>
      <c r="J170" s="33"/>
      <c r="K170" s="32"/>
      <c r="L170" s="35"/>
      <c r="M170" s="35"/>
      <c r="N170" s="35"/>
      <c r="O170" s="32"/>
      <c r="P170" s="32"/>
      <c r="Q170" s="35"/>
      <c r="R170" s="35"/>
      <c r="S170" s="35"/>
      <c r="T170" s="40">
        <f t="shared" si="163"/>
        <v>0</v>
      </c>
      <c r="U170" s="35"/>
      <c r="V170" s="35"/>
      <c r="W170" s="35"/>
      <c r="X170" s="40">
        <f t="shared" si="164"/>
        <v>0</v>
      </c>
      <c r="Y170" s="35"/>
      <c r="Z170" s="35"/>
      <c r="AA170" s="35"/>
      <c r="AB170" s="40">
        <f t="shared" si="165"/>
        <v>0</v>
      </c>
      <c r="AC170" s="35"/>
      <c r="AD170" s="35"/>
      <c r="AE170" s="35"/>
      <c r="AF170" s="40">
        <f t="shared" si="166"/>
        <v>0</v>
      </c>
      <c r="AG170" s="40">
        <f t="shared" si="156"/>
        <v>0</v>
      </c>
      <c r="AH170" s="41">
        <f t="shared" si="162"/>
        <v>0</v>
      </c>
      <c r="AI170" s="42">
        <f t="shared" si="157"/>
        <v>0</v>
      </c>
    </row>
    <row r="171" spans="1:35" ht="12.75" hidden="1" customHeight="1" outlineLevel="1">
      <c r="A171" s="16">
        <v>7</v>
      </c>
      <c r="B171" s="32"/>
      <c r="C171" s="31"/>
      <c r="D171" s="32"/>
      <c r="E171" s="32"/>
      <c r="F171" s="32"/>
      <c r="G171" s="31"/>
      <c r="H171" s="31"/>
      <c r="I171" s="29"/>
      <c r="J171" s="33"/>
      <c r="K171" s="32"/>
      <c r="L171" s="35"/>
      <c r="M171" s="35"/>
      <c r="N171" s="35"/>
      <c r="O171" s="32"/>
      <c r="P171" s="32"/>
      <c r="Q171" s="35"/>
      <c r="R171" s="35"/>
      <c r="S171" s="35"/>
      <c r="T171" s="40">
        <f t="shared" si="163"/>
        <v>0</v>
      </c>
      <c r="U171" s="35"/>
      <c r="V171" s="35"/>
      <c r="W171" s="35"/>
      <c r="X171" s="40">
        <f t="shared" si="164"/>
        <v>0</v>
      </c>
      <c r="Y171" s="35"/>
      <c r="Z171" s="35"/>
      <c r="AA171" s="35"/>
      <c r="AB171" s="40">
        <f t="shared" si="165"/>
        <v>0</v>
      </c>
      <c r="AC171" s="35"/>
      <c r="AD171" s="35"/>
      <c r="AE171" s="35"/>
      <c r="AF171" s="40">
        <f t="shared" si="166"/>
        <v>0</v>
      </c>
      <c r="AG171" s="40">
        <f t="shared" si="156"/>
        <v>0</v>
      </c>
      <c r="AH171" s="41">
        <f t="shared" si="162"/>
        <v>0</v>
      </c>
      <c r="AI171" s="42">
        <f t="shared" si="157"/>
        <v>0</v>
      </c>
    </row>
    <row r="172" spans="1:35" ht="12.75" hidden="1" customHeight="1" outlineLevel="1">
      <c r="A172" s="16">
        <v>8</v>
      </c>
      <c r="B172" s="32"/>
      <c r="C172" s="31"/>
      <c r="D172" s="32"/>
      <c r="E172" s="32"/>
      <c r="F172" s="32"/>
      <c r="G172" s="31"/>
      <c r="H172" s="31"/>
      <c r="I172" s="29"/>
      <c r="J172" s="33"/>
      <c r="K172" s="32"/>
      <c r="L172" s="35"/>
      <c r="M172" s="35"/>
      <c r="N172" s="35"/>
      <c r="O172" s="32"/>
      <c r="P172" s="32"/>
      <c r="Q172" s="35"/>
      <c r="R172" s="35"/>
      <c r="S172" s="35"/>
      <c r="T172" s="40">
        <f t="shared" si="163"/>
        <v>0</v>
      </c>
      <c r="U172" s="35"/>
      <c r="V172" s="35"/>
      <c r="W172" s="35"/>
      <c r="X172" s="40">
        <f t="shared" si="164"/>
        <v>0</v>
      </c>
      <c r="Y172" s="35"/>
      <c r="Z172" s="35"/>
      <c r="AA172" s="35"/>
      <c r="AB172" s="40">
        <f t="shared" si="165"/>
        <v>0</v>
      </c>
      <c r="AC172" s="35"/>
      <c r="AD172" s="35"/>
      <c r="AE172" s="35"/>
      <c r="AF172" s="40">
        <f t="shared" si="166"/>
        <v>0</v>
      </c>
      <c r="AG172" s="40">
        <f t="shared" si="156"/>
        <v>0</v>
      </c>
      <c r="AH172" s="41">
        <f t="shared" si="162"/>
        <v>0</v>
      </c>
      <c r="AI172" s="42">
        <f t="shared" si="157"/>
        <v>0</v>
      </c>
    </row>
    <row r="173" spans="1:35" ht="12.75" hidden="1" customHeight="1" outlineLevel="1">
      <c r="A173" s="16">
        <v>9</v>
      </c>
      <c r="B173" s="32"/>
      <c r="C173" s="31"/>
      <c r="D173" s="32"/>
      <c r="E173" s="32"/>
      <c r="F173" s="32"/>
      <c r="G173" s="31"/>
      <c r="H173" s="31"/>
      <c r="I173" s="29"/>
      <c r="J173" s="33"/>
      <c r="K173" s="32"/>
      <c r="L173" s="35"/>
      <c r="M173" s="35"/>
      <c r="N173" s="35"/>
      <c r="O173" s="32"/>
      <c r="P173" s="32"/>
      <c r="Q173" s="35"/>
      <c r="R173" s="35"/>
      <c r="S173" s="35"/>
      <c r="T173" s="40">
        <f t="shared" si="163"/>
        <v>0</v>
      </c>
      <c r="U173" s="35"/>
      <c r="V173" s="35"/>
      <c r="W173" s="35"/>
      <c r="X173" s="40">
        <f t="shared" si="164"/>
        <v>0</v>
      </c>
      <c r="Y173" s="35"/>
      <c r="Z173" s="35"/>
      <c r="AA173" s="35"/>
      <c r="AB173" s="40">
        <f t="shared" si="165"/>
        <v>0</v>
      </c>
      <c r="AC173" s="35"/>
      <c r="AD173" s="35"/>
      <c r="AE173" s="35"/>
      <c r="AF173" s="40">
        <f t="shared" si="166"/>
        <v>0</v>
      </c>
      <c r="AG173" s="40">
        <f t="shared" si="156"/>
        <v>0</v>
      </c>
      <c r="AH173" s="41">
        <f t="shared" si="162"/>
        <v>0</v>
      </c>
      <c r="AI173" s="42">
        <f t="shared" si="157"/>
        <v>0</v>
      </c>
    </row>
    <row r="174" spans="1:35" ht="12.75" hidden="1" customHeight="1" outlineLevel="1">
      <c r="A174" s="16">
        <v>10</v>
      </c>
      <c r="B174" s="32"/>
      <c r="C174" s="31"/>
      <c r="D174" s="32"/>
      <c r="E174" s="32"/>
      <c r="F174" s="32"/>
      <c r="G174" s="31"/>
      <c r="H174" s="31"/>
      <c r="I174" s="29"/>
      <c r="J174" s="34"/>
      <c r="K174" s="32"/>
      <c r="L174" s="35"/>
      <c r="M174" s="35"/>
      <c r="N174" s="35"/>
      <c r="O174" s="32"/>
      <c r="P174" s="32"/>
      <c r="Q174" s="35"/>
      <c r="R174" s="35"/>
      <c r="S174" s="35"/>
      <c r="T174" s="40">
        <f t="shared" si="163"/>
        <v>0</v>
      </c>
      <c r="U174" s="35"/>
      <c r="V174" s="35"/>
      <c r="W174" s="35"/>
      <c r="X174" s="40">
        <f t="shared" si="164"/>
        <v>0</v>
      </c>
      <c r="Y174" s="35"/>
      <c r="Z174" s="35"/>
      <c r="AA174" s="35"/>
      <c r="AB174" s="40">
        <f t="shared" si="165"/>
        <v>0</v>
      </c>
      <c r="AC174" s="35"/>
      <c r="AD174" s="35"/>
      <c r="AE174" s="35"/>
      <c r="AF174" s="40">
        <f t="shared" si="166"/>
        <v>0</v>
      </c>
      <c r="AG174" s="40">
        <f t="shared" si="156"/>
        <v>0</v>
      </c>
      <c r="AH174" s="41">
        <f t="shared" si="162"/>
        <v>0</v>
      </c>
      <c r="AI174" s="42">
        <f t="shared" si="157"/>
        <v>0</v>
      </c>
    </row>
    <row r="175" spans="1:35" ht="12.75" customHeight="1" collapsed="1">
      <c r="A175" s="181" t="s">
        <v>73</v>
      </c>
      <c r="B175" s="182"/>
      <c r="C175" s="182"/>
      <c r="D175" s="182"/>
      <c r="E175" s="182"/>
      <c r="F175" s="182"/>
      <c r="G175" s="182"/>
      <c r="H175" s="183"/>
      <c r="I175" s="55">
        <f>SUM(I165:I174)</f>
        <v>0</v>
      </c>
      <c r="J175" s="55">
        <f>SUM(J165:J174)</f>
        <v>0</v>
      </c>
      <c r="K175" s="56"/>
      <c r="L175" s="55">
        <f>SUM(L165:L174)</f>
        <v>0</v>
      </c>
      <c r="M175" s="55">
        <f>SUM(M165:M174)</f>
        <v>0</v>
      </c>
      <c r="N175" s="55">
        <f>SUM(N165:N174)</f>
        <v>0</v>
      </c>
      <c r="O175" s="57"/>
      <c r="P175" s="58"/>
      <c r="Q175" s="55">
        <f t="shared" ref="Q175:AG175" si="167">SUM(Q165:Q174)</f>
        <v>0</v>
      </c>
      <c r="R175" s="55">
        <f t="shared" si="167"/>
        <v>0</v>
      </c>
      <c r="S175" s="55">
        <f t="shared" si="167"/>
        <v>0</v>
      </c>
      <c r="T175" s="60">
        <f t="shared" si="167"/>
        <v>0</v>
      </c>
      <c r="U175" s="55">
        <f t="shared" si="167"/>
        <v>0</v>
      </c>
      <c r="V175" s="55">
        <f t="shared" si="167"/>
        <v>0</v>
      </c>
      <c r="W175" s="55">
        <f t="shared" si="167"/>
        <v>0</v>
      </c>
      <c r="X175" s="60">
        <f t="shared" si="167"/>
        <v>0</v>
      </c>
      <c r="Y175" s="55">
        <f t="shared" si="167"/>
        <v>0</v>
      </c>
      <c r="Z175" s="55">
        <f t="shared" si="167"/>
        <v>0</v>
      </c>
      <c r="AA175" s="55">
        <f t="shared" si="167"/>
        <v>0</v>
      </c>
      <c r="AB175" s="60">
        <f t="shared" si="167"/>
        <v>0</v>
      </c>
      <c r="AC175" s="55">
        <f t="shared" si="167"/>
        <v>0</v>
      </c>
      <c r="AD175" s="55">
        <f t="shared" si="167"/>
        <v>0</v>
      </c>
      <c r="AE175" s="55">
        <f t="shared" si="167"/>
        <v>0</v>
      </c>
      <c r="AF175" s="60">
        <f t="shared" si="167"/>
        <v>0</v>
      </c>
      <c r="AG175" s="53">
        <f t="shared" si="167"/>
        <v>0</v>
      </c>
      <c r="AH175" s="54">
        <f>IF(ISERROR(AG175/I175),0,AG175/I175)</f>
        <v>0</v>
      </c>
      <c r="AI175" s="54">
        <f>IF(ISERROR(AG175/$AG$192),0,AG175/$AG$192)</f>
        <v>0</v>
      </c>
    </row>
    <row r="176" spans="1:35" ht="12.75" customHeight="1">
      <c r="A176" s="36"/>
      <c r="B176" s="187" t="s">
        <v>19</v>
      </c>
      <c r="C176" s="188"/>
      <c r="D176" s="189"/>
      <c r="E176" s="18"/>
      <c r="F176" s="19"/>
      <c r="G176" s="20"/>
      <c r="H176" s="20"/>
      <c r="I176" s="21"/>
      <c r="J176" s="22"/>
      <c r="K176" s="23"/>
      <c r="L176" s="24"/>
      <c r="M176" s="24"/>
      <c r="N176" s="24"/>
      <c r="O176" s="19"/>
      <c r="P176" s="25"/>
      <c r="Q176" s="22"/>
      <c r="R176" s="22"/>
      <c r="S176" s="22"/>
      <c r="T176" s="22"/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F176" s="22"/>
      <c r="AG176" s="22"/>
      <c r="AH176" s="26"/>
      <c r="AI176" s="26"/>
    </row>
    <row r="177" spans="1:35" ht="12.75" hidden="1" customHeight="1" outlineLevel="1">
      <c r="A177" s="16">
        <v>1</v>
      </c>
      <c r="B177" s="28"/>
      <c r="C177" s="27"/>
      <c r="D177" s="28"/>
      <c r="E177" s="28"/>
      <c r="F177" s="28"/>
      <c r="G177" s="27"/>
      <c r="H177" s="27"/>
      <c r="I177" s="29"/>
      <c r="J177" s="30"/>
      <c r="K177" s="28"/>
      <c r="L177" s="35"/>
      <c r="M177" s="35"/>
      <c r="N177" s="35"/>
      <c r="O177" s="28"/>
      <c r="P177" s="28"/>
      <c r="Q177" s="35"/>
      <c r="R177" s="35"/>
      <c r="S177" s="35"/>
      <c r="T177" s="40">
        <f>SUM(Q177:S177)</f>
        <v>0</v>
      </c>
      <c r="U177" s="35"/>
      <c r="V177" s="35"/>
      <c r="W177" s="35"/>
      <c r="X177" s="40">
        <f>SUM(U177:W177)</f>
        <v>0</v>
      </c>
      <c r="Y177" s="35"/>
      <c r="Z177" s="35"/>
      <c r="AA177" s="35"/>
      <c r="AB177" s="40">
        <f>SUM(Y177:AA177)</f>
        <v>0</v>
      </c>
      <c r="AC177" s="35"/>
      <c r="AD177" s="35"/>
      <c r="AE177" s="35"/>
      <c r="AF177" s="40">
        <f>SUM(AC177:AE177)</f>
        <v>0</v>
      </c>
      <c r="AG177" s="40">
        <f t="shared" ref="AG177:AG186" si="168">SUM(T177,X177,AB177,AF177)</f>
        <v>0</v>
      </c>
      <c r="AH177" s="41">
        <f>IF(ISERROR(AG177/I177),0,AG177/I177)</f>
        <v>0</v>
      </c>
      <c r="AI177" s="42">
        <f t="shared" ref="AI177:AI186" si="169">IF(ISERROR(AG177/$AG$192),"-",AG177/$AG$192)</f>
        <v>0</v>
      </c>
    </row>
    <row r="178" spans="1:35" ht="12.75" hidden="1" customHeight="1" outlineLevel="1">
      <c r="A178" s="16">
        <v>2</v>
      </c>
      <c r="B178" s="32"/>
      <c r="C178" s="31"/>
      <c r="D178" s="32"/>
      <c r="E178" s="32"/>
      <c r="F178" s="32"/>
      <c r="G178" s="31"/>
      <c r="H178" s="31"/>
      <c r="I178" s="29"/>
      <c r="J178" s="33"/>
      <c r="K178" s="32"/>
      <c r="L178" s="35"/>
      <c r="M178" s="35"/>
      <c r="N178" s="35"/>
      <c r="O178" s="32"/>
      <c r="P178" s="32"/>
      <c r="Q178" s="35"/>
      <c r="R178" s="35"/>
      <c r="S178" s="35"/>
      <c r="T178" s="40">
        <f t="shared" ref="T178" si="170">SUM(Q178:S178)</f>
        <v>0</v>
      </c>
      <c r="U178" s="35"/>
      <c r="V178" s="35"/>
      <c r="W178" s="35"/>
      <c r="X178" s="40">
        <f t="shared" ref="X178" si="171">SUM(U178:W178)</f>
        <v>0</v>
      </c>
      <c r="Y178" s="35"/>
      <c r="Z178" s="35"/>
      <c r="AA178" s="35"/>
      <c r="AB178" s="40">
        <f t="shared" ref="AB178" si="172">SUM(Y178:AA178)</f>
        <v>0</v>
      </c>
      <c r="AC178" s="35"/>
      <c r="AD178" s="35"/>
      <c r="AE178" s="35"/>
      <c r="AF178" s="40">
        <f t="shared" ref="AF178" si="173">SUM(AC178:AE178)</f>
        <v>0</v>
      </c>
      <c r="AG178" s="40">
        <f t="shared" si="168"/>
        <v>0</v>
      </c>
      <c r="AH178" s="41">
        <f t="shared" ref="AH178:AH186" si="174">IF(ISERROR(AG178/I178),0,AG178/I178)</f>
        <v>0</v>
      </c>
      <c r="AI178" s="42">
        <f t="shared" si="169"/>
        <v>0</v>
      </c>
    </row>
    <row r="179" spans="1:35" ht="12.75" hidden="1" customHeight="1" outlineLevel="1">
      <c r="A179" s="16">
        <v>3</v>
      </c>
      <c r="B179" s="32"/>
      <c r="C179" s="31"/>
      <c r="D179" s="32"/>
      <c r="E179" s="32"/>
      <c r="F179" s="32"/>
      <c r="G179" s="31"/>
      <c r="H179" s="31"/>
      <c r="I179" s="29"/>
      <c r="J179" s="33"/>
      <c r="K179" s="32"/>
      <c r="L179" s="35"/>
      <c r="M179" s="35"/>
      <c r="N179" s="35"/>
      <c r="O179" s="32"/>
      <c r="P179" s="32"/>
      <c r="Q179" s="35"/>
      <c r="R179" s="35"/>
      <c r="S179" s="35"/>
      <c r="T179" s="40">
        <f t="shared" ref="T179:T186" si="175">SUM(Q179:S179)</f>
        <v>0</v>
      </c>
      <c r="U179" s="35"/>
      <c r="V179" s="35"/>
      <c r="W179" s="35"/>
      <c r="X179" s="40">
        <f t="shared" ref="X179:X186" si="176">SUM(U179:W179)</f>
        <v>0</v>
      </c>
      <c r="Y179" s="35"/>
      <c r="Z179" s="35"/>
      <c r="AA179" s="35"/>
      <c r="AB179" s="40">
        <f t="shared" ref="AB179:AB186" si="177">SUM(Y179:AA179)</f>
        <v>0</v>
      </c>
      <c r="AC179" s="35"/>
      <c r="AD179" s="35"/>
      <c r="AE179" s="35"/>
      <c r="AF179" s="40">
        <f t="shared" ref="AF179:AF186" si="178">SUM(AC179:AE179)</f>
        <v>0</v>
      </c>
      <c r="AG179" s="40">
        <f t="shared" si="168"/>
        <v>0</v>
      </c>
      <c r="AH179" s="41">
        <f t="shared" si="174"/>
        <v>0</v>
      </c>
      <c r="AI179" s="42">
        <f t="shared" si="169"/>
        <v>0</v>
      </c>
    </row>
    <row r="180" spans="1:35" ht="12.75" hidden="1" customHeight="1" outlineLevel="1">
      <c r="A180" s="16">
        <v>4</v>
      </c>
      <c r="B180" s="32"/>
      <c r="C180" s="31"/>
      <c r="D180" s="32"/>
      <c r="E180" s="32"/>
      <c r="F180" s="32"/>
      <c r="G180" s="31"/>
      <c r="H180" s="31"/>
      <c r="I180" s="29"/>
      <c r="J180" s="33"/>
      <c r="K180" s="32"/>
      <c r="L180" s="35"/>
      <c r="M180" s="35"/>
      <c r="N180" s="35"/>
      <c r="O180" s="32"/>
      <c r="P180" s="32"/>
      <c r="Q180" s="35"/>
      <c r="R180" s="35"/>
      <c r="S180" s="35"/>
      <c r="T180" s="40">
        <f t="shared" si="175"/>
        <v>0</v>
      </c>
      <c r="U180" s="35"/>
      <c r="V180" s="35"/>
      <c r="W180" s="35"/>
      <c r="X180" s="40">
        <f t="shared" si="176"/>
        <v>0</v>
      </c>
      <c r="Y180" s="35"/>
      <c r="Z180" s="35"/>
      <c r="AA180" s="35"/>
      <c r="AB180" s="40">
        <f t="shared" si="177"/>
        <v>0</v>
      </c>
      <c r="AC180" s="35"/>
      <c r="AD180" s="35"/>
      <c r="AE180" s="35"/>
      <c r="AF180" s="40">
        <f t="shared" si="178"/>
        <v>0</v>
      </c>
      <c r="AG180" s="40">
        <f t="shared" si="168"/>
        <v>0</v>
      </c>
      <c r="AH180" s="41">
        <f t="shared" si="174"/>
        <v>0</v>
      </c>
      <c r="AI180" s="42">
        <f t="shared" si="169"/>
        <v>0</v>
      </c>
    </row>
    <row r="181" spans="1:35" ht="12.75" hidden="1" customHeight="1" outlineLevel="1">
      <c r="A181" s="16">
        <v>5</v>
      </c>
      <c r="B181" s="32"/>
      <c r="C181" s="31"/>
      <c r="D181" s="32"/>
      <c r="E181" s="32"/>
      <c r="F181" s="32"/>
      <c r="G181" s="31"/>
      <c r="H181" s="31"/>
      <c r="I181" s="29"/>
      <c r="J181" s="33"/>
      <c r="K181" s="32"/>
      <c r="L181" s="35"/>
      <c r="M181" s="35"/>
      <c r="N181" s="35"/>
      <c r="O181" s="32"/>
      <c r="P181" s="32"/>
      <c r="Q181" s="35"/>
      <c r="R181" s="35"/>
      <c r="S181" s="35"/>
      <c r="T181" s="40">
        <f t="shared" si="175"/>
        <v>0</v>
      </c>
      <c r="U181" s="35"/>
      <c r="V181" s="35"/>
      <c r="W181" s="35"/>
      <c r="X181" s="40">
        <f t="shared" si="176"/>
        <v>0</v>
      </c>
      <c r="Y181" s="35"/>
      <c r="Z181" s="35"/>
      <c r="AA181" s="35"/>
      <c r="AB181" s="40">
        <f t="shared" si="177"/>
        <v>0</v>
      </c>
      <c r="AC181" s="35"/>
      <c r="AD181" s="35"/>
      <c r="AE181" s="35"/>
      <c r="AF181" s="40">
        <f t="shared" si="178"/>
        <v>0</v>
      </c>
      <c r="AG181" s="40">
        <f t="shared" si="168"/>
        <v>0</v>
      </c>
      <c r="AH181" s="41">
        <f t="shared" si="174"/>
        <v>0</v>
      </c>
      <c r="AI181" s="42">
        <f t="shared" si="169"/>
        <v>0</v>
      </c>
    </row>
    <row r="182" spans="1:35" ht="12.75" hidden="1" customHeight="1" outlineLevel="1">
      <c r="A182" s="16">
        <v>6</v>
      </c>
      <c r="B182" s="32"/>
      <c r="C182" s="31"/>
      <c r="D182" s="32"/>
      <c r="E182" s="32"/>
      <c r="F182" s="32"/>
      <c r="G182" s="31"/>
      <c r="H182" s="31"/>
      <c r="I182" s="29"/>
      <c r="J182" s="33"/>
      <c r="K182" s="32"/>
      <c r="L182" s="35"/>
      <c r="M182" s="35"/>
      <c r="N182" s="35"/>
      <c r="O182" s="32"/>
      <c r="P182" s="32"/>
      <c r="Q182" s="35"/>
      <c r="R182" s="35"/>
      <c r="S182" s="35"/>
      <c r="T182" s="40">
        <f t="shared" si="175"/>
        <v>0</v>
      </c>
      <c r="U182" s="35"/>
      <c r="V182" s="35"/>
      <c r="W182" s="35"/>
      <c r="X182" s="40">
        <f t="shared" si="176"/>
        <v>0</v>
      </c>
      <c r="Y182" s="35"/>
      <c r="Z182" s="35"/>
      <c r="AA182" s="35"/>
      <c r="AB182" s="40">
        <f t="shared" si="177"/>
        <v>0</v>
      </c>
      <c r="AC182" s="35"/>
      <c r="AD182" s="35"/>
      <c r="AE182" s="35"/>
      <c r="AF182" s="40">
        <f t="shared" si="178"/>
        <v>0</v>
      </c>
      <c r="AG182" s="40">
        <f t="shared" si="168"/>
        <v>0</v>
      </c>
      <c r="AH182" s="41">
        <f t="shared" si="174"/>
        <v>0</v>
      </c>
      <c r="AI182" s="42">
        <f t="shared" si="169"/>
        <v>0</v>
      </c>
    </row>
    <row r="183" spans="1:35" ht="12.75" hidden="1" customHeight="1" outlineLevel="1">
      <c r="A183" s="16">
        <v>7</v>
      </c>
      <c r="B183" s="32"/>
      <c r="C183" s="31"/>
      <c r="D183" s="32"/>
      <c r="E183" s="32"/>
      <c r="F183" s="32"/>
      <c r="G183" s="31"/>
      <c r="H183" s="31"/>
      <c r="I183" s="29"/>
      <c r="J183" s="33"/>
      <c r="K183" s="32"/>
      <c r="L183" s="35"/>
      <c r="M183" s="35"/>
      <c r="N183" s="35"/>
      <c r="O183" s="32"/>
      <c r="P183" s="32"/>
      <c r="Q183" s="35"/>
      <c r="R183" s="35"/>
      <c r="S183" s="35"/>
      <c r="T183" s="40">
        <f t="shared" si="175"/>
        <v>0</v>
      </c>
      <c r="U183" s="35"/>
      <c r="V183" s="35"/>
      <c r="W183" s="35"/>
      <c r="X183" s="40">
        <f t="shared" si="176"/>
        <v>0</v>
      </c>
      <c r="Y183" s="35"/>
      <c r="Z183" s="35"/>
      <c r="AA183" s="35"/>
      <c r="AB183" s="40">
        <f t="shared" si="177"/>
        <v>0</v>
      </c>
      <c r="AC183" s="35"/>
      <c r="AD183" s="35"/>
      <c r="AE183" s="35"/>
      <c r="AF183" s="40">
        <f t="shared" si="178"/>
        <v>0</v>
      </c>
      <c r="AG183" s="40">
        <f t="shared" si="168"/>
        <v>0</v>
      </c>
      <c r="AH183" s="41">
        <f t="shared" si="174"/>
        <v>0</v>
      </c>
      <c r="AI183" s="42">
        <f t="shared" si="169"/>
        <v>0</v>
      </c>
    </row>
    <row r="184" spans="1:35" ht="12.75" hidden="1" customHeight="1" outlineLevel="1">
      <c r="A184" s="16">
        <v>8</v>
      </c>
      <c r="B184" s="32"/>
      <c r="C184" s="31"/>
      <c r="D184" s="32"/>
      <c r="E184" s="32"/>
      <c r="F184" s="32"/>
      <c r="G184" s="31"/>
      <c r="H184" s="31"/>
      <c r="I184" s="29"/>
      <c r="J184" s="33"/>
      <c r="K184" s="32"/>
      <c r="L184" s="35"/>
      <c r="M184" s="35"/>
      <c r="N184" s="35"/>
      <c r="O184" s="32"/>
      <c r="P184" s="32"/>
      <c r="Q184" s="35"/>
      <c r="R184" s="35"/>
      <c r="S184" s="35"/>
      <c r="T184" s="40">
        <f t="shared" si="175"/>
        <v>0</v>
      </c>
      <c r="U184" s="35"/>
      <c r="V184" s="35"/>
      <c r="W184" s="35"/>
      <c r="X184" s="40">
        <f t="shared" si="176"/>
        <v>0</v>
      </c>
      <c r="Y184" s="35"/>
      <c r="Z184" s="35"/>
      <c r="AA184" s="35"/>
      <c r="AB184" s="40">
        <f t="shared" si="177"/>
        <v>0</v>
      </c>
      <c r="AC184" s="35"/>
      <c r="AD184" s="35"/>
      <c r="AE184" s="35"/>
      <c r="AF184" s="40">
        <f t="shared" si="178"/>
        <v>0</v>
      </c>
      <c r="AG184" s="40">
        <f t="shared" si="168"/>
        <v>0</v>
      </c>
      <c r="AH184" s="41">
        <f t="shared" si="174"/>
        <v>0</v>
      </c>
      <c r="AI184" s="42">
        <f t="shared" si="169"/>
        <v>0</v>
      </c>
    </row>
    <row r="185" spans="1:35" ht="12.75" hidden="1" customHeight="1" outlineLevel="1">
      <c r="A185" s="16">
        <v>9</v>
      </c>
      <c r="B185" s="32"/>
      <c r="C185" s="31"/>
      <c r="D185" s="32"/>
      <c r="E185" s="32"/>
      <c r="F185" s="32"/>
      <c r="G185" s="31"/>
      <c r="H185" s="31"/>
      <c r="I185" s="29"/>
      <c r="J185" s="33"/>
      <c r="K185" s="32"/>
      <c r="L185" s="35"/>
      <c r="M185" s="35"/>
      <c r="N185" s="35"/>
      <c r="O185" s="32"/>
      <c r="P185" s="32"/>
      <c r="Q185" s="35"/>
      <c r="R185" s="35"/>
      <c r="S185" s="35"/>
      <c r="T185" s="40">
        <f t="shared" si="175"/>
        <v>0</v>
      </c>
      <c r="U185" s="35"/>
      <c r="V185" s="35"/>
      <c r="W185" s="35"/>
      <c r="X185" s="40">
        <f t="shared" si="176"/>
        <v>0</v>
      </c>
      <c r="Y185" s="35"/>
      <c r="Z185" s="35"/>
      <c r="AA185" s="35"/>
      <c r="AB185" s="40">
        <f t="shared" si="177"/>
        <v>0</v>
      </c>
      <c r="AC185" s="35"/>
      <c r="AD185" s="35"/>
      <c r="AE185" s="35"/>
      <c r="AF185" s="40">
        <f t="shared" si="178"/>
        <v>0</v>
      </c>
      <c r="AG185" s="40">
        <f t="shared" si="168"/>
        <v>0</v>
      </c>
      <c r="AH185" s="41">
        <f t="shared" si="174"/>
        <v>0</v>
      </c>
      <c r="AI185" s="42">
        <f t="shared" si="169"/>
        <v>0</v>
      </c>
    </row>
    <row r="186" spans="1:35" ht="12.75" hidden="1" customHeight="1" outlineLevel="1">
      <c r="A186" s="16">
        <v>10</v>
      </c>
      <c r="B186" s="32"/>
      <c r="C186" s="31"/>
      <c r="D186" s="32"/>
      <c r="E186" s="32"/>
      <c r="F186" s="32"/>
      <c r="G186" s="31"/>
      <c r="H186" s="31"/>
      <c r="I186" s="29"/>
      <c r="J186" s="34"/>
      <c r="K186" s="32"/>
      <c r="L186" s="35"/>
      <c r="M186" s="35"/>
      <c r="N186" s="35"/>
      <c r="O186" s="32"/>
      <c r="P186" s="32"/>
      <c r="Q186" s="35"/>
      <c r="R186" s="35"/>
      <c r="S186" s="35"/>
      <c r="T186" s="40">
        <f t="shared" si="175"/>
        <v>0</v>
      </c>
      <c r="U186" s="35"/>
      <c r="V186" s="35"/>
      <c r="W186" s="35"/>
      <c r="X186" s="40">
        <f t="shared" si="176"/>
        <v>0</v>
      </c>
      <c r="Y186" s="35"/>
      <c r="Z186" s="35"/>
      <c r="AA186" s="35"/>
      <c r="AB186" s="40">
        <f t="shared" si="177"/>
        <v>0</v>
      </c>
      <c r="AC186" s="35"/>
      <c r="AD186" s="35"/>
      <c r="AE186" s="35"/>
      <c r="AF186" s="40">
        <f t="shared" si="178"/>
        <v>0</v>
      </c>
      <c r="AG186" s="40">
        <f t="shared" si="168"/>
        <v>0</v>
      </c>
      <c r="AH186" s="41">
        <f t="shared" si="174"/>
        <v>0</v>
      </c>
      <c r="AI186" s="42">
        <f t="shared" si="169"/>
        <v>0</v>
      </c>
    </row>
    <row r="187" spans="1:35" ht="12.75" customHeight="1" collapsed="1">
      <c r="A187" s="181" t="s">
        <v>74</v>
      </c>
      <c r="B187" s="182"/>
      <c r="C187" s="182"/>
      <c r="D187" s="182"/>
      <c r="E187" s="182"/>
      <c r="F187" s="182"/>
      <c r="G187" s="182"/>
      <c r="H187" s="183"/>
      <c r="I187" s="55">
        <f>SUM(I177:I186)</f>
        <v>0</v>
      </c>
      <c r="J187" s="55">
        <f>SUM(J177:J186)</f>
        <v>0</v>
      </c>
      <c r="K187" s="56"/>
      <c r="L187" s="55">
        <f>SUM(L177:L186)</f>
        <v>0</v>
      </c>
      <c r="M187" s="55">
        <f>SUM(M177:M186)</f>
        <v>0</v>
      </c>
      <c r="N187" s="55">
        <f>SUM(N177:N186)</f>
        <v>0</v>
      </c>
      <c r="O187" s="57"/>
      <c r="P187" s="58"/>
      <c r="Q187" s="55">
        <f t="shared" ref="Q187:AG187" si="179">SUM(Q177:Q186)</f>
        <v>0</v>
      </c>
      <c r="R187" s="55">
        <f t="shared" si="179"/>
        <v>0</v>
      </c>
      <c r="S187" s="55">
        <f t="shared" si="179"/>
        <v>0</v>
      </c>
      <c r="T187" s="60">
        <f t="shared" si="179"/>
        <v>0</v>
      </c>
      <c r="U187" s="55">
        <f t="shared" si="179"/>
        <v>0</v>
      </c>
      <c r="V187" s="55">
        <f t="shared" si="179"/>
        <v>0</v>
      </c>
      <c r="W187" s="55">
        <f t="shared" si="179"/>
        <v>0</v>
      </c>
      <c r="X187" s="60">
        <f t="shared" si="179"/>
        <v>0</v>
      </c>
      <c r="Y187" s="55">
        <f t="shared" si="179"/>
        <v>0</v>
      </c>
      <c r="Z187" s="55">
        <f t="shared" si="179"/>
        <v>0</v>
      </c>
      <c r="AA187" s="55">
        <f t="shared" si="179"/>
        <v>0</v>
      </c>
      <c r="AB187" s="60">
        <f t="shared" si="179"/>
        <v>0</v>
      </c>
      <c r="AC187" s="55">
        <f t="shared" si="179"/>
        <v>0</v>
      </c>
      <c r="AD187" s="55">
        <f t="shared" si="179"/>
        <v>0</v>
      </c>
      <c r="AE187" s="55">
        <f t="shared" si="179"/>
        <v>0</v>
      </c>
      <c r="AF187" s="60">
        <f t="shared" si="179"/>
        <v>0</v>
      </c>
      <c r="AG187" s="53">
        <f t="shared" si="179"/>
        <v>0</v>
      </c>
      <c r="AH187" s="54">
        <f>IF(ISERROR(AG187/I187),0,AG187/I187)</f>
        <v>0</v>
      </c>
      <c r="AI187" s="54">
        <f>IF(ISERROR(AG187/$AG$192),0,AG187/$AG$192)</f>
        <v>0</v>
      </c>
    </row>
    <row r="188" spans="1:35" ht="12.75" customHeight="1">
      <c r="A188" s="36"/>
      <c r="B188" s="187" t="s">
        <v>49</v>
      </c>
      <c r="C188" s="188"/>
      <c r="D188" s="189"/>
      <c r="E188" s="18"/>
      <c r="F188" s="19"/>
      <c r="G188" s="20"/>
      <c r="H188" s="20"/>
      <c r="I188" s="21"/>
      <c r="J188" s="22"/>
      <c r="K188" s="23"/>
      <c r="L188" s="24"/>
      <c r="M188" s="24"/>
      <c r="N188" s="24"/>
      <c r="O188" s="19"/>
      <c r="P188" s="25"/>
      <c r="Q188" s="22"/>
      <c r="R188" s="22"/>
      <c r="S188" s="22"/>
      <c r="T188" s="22"/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F188" s="22"/>
      <c r="AG188" s="22"/>
      <c r="AH188" s="26"/>
      <c r="AI188" s="26"/>
    </row>
    <row r="189" spans="1:35" outlineLevel="1">
      <c r="A189" s="119">
        <v>1</v>
      </c>
      <c r="B189" s="122" t="s">
        <v>90</v>
      </c>
      <c r="C189" s="121">
        <v>41634</v>
      </c>
      <c r="D189" s="172" t="s">
        <v>87</v>
      </c>
      <c r="E189" s="122" t="s">
        <v>88</v>
      </c>
      <c r="F189" s="120" t="s">
        <v>89</v>
      </c>
      <c r="G189" s="121">
        <v>41758</v>
      </c>
      <c r="H189" s="121">
        <v>42004</v>
      </c>
      <c r="I189" s="179">
        <v>105803000</v>
      </c>
      <c r="J189" s="108">
        <v>87803000</v>
      </c>
      <c r="K189" s="89"/>
      <c r="L189" s="125"/>
      <c r="M189" s="125"/>
      <c r="N189" s="125"/>
      <c r="O189" s="120" t="s">
        <v>95</v>
      </c>
      <c r="P189" s="89"/>
      <c r="Q189" s="125"/>
      <c r="R189" s="125"/>
      <c r="S189" s="125"/>
      <c r="T189" s="22">
        <f>SUM(Q189:S189)</f>
        <v>0</v>
      </c>
      <c r="U189" s="102">
        <v>43901500</v>
      </c>
      <c r="V189" s="102"/>
      <c r="W189" s="102"/>
      <c r="X189" s="22">
        <f>SUM(U189:W189)</f>
        <v>43901500</v>
      </c>
      <c r="Y189" s="125"/>
      <c r="Z189" s="125">
        <v>43901500</v>
      </c>
      <c r="AA189" s="125"/>
      <c r="AB189" s="22">
        <f>SUM(Y189:AA189)</f>
        <v>43901500</v>
      </c>
      <c r="AC189" s="125"/>
      <c r="AD189" s="125"/>
      <c r="AE189" s="125"/>
      <c r="AF189" s="22">
        <f>SUM(AC189:AE189)</f>
        <v>0</v>
      </c>
      <c r="AG189" s="22">
        <f t="shared" ref="AG189:AG190" si="180">SUM(T189,X189,AB189,AF189)</f>
        <v>87803000</v>
      </c>
      <c r="AH189" s="173">
        <f>IF(ISERROR(AG189/I189),0,AG189/I189)</f>
        <v>0.82987249888944548</v>
      </c>
      <c r="AI189" s="174">
        <f>IF(ISERROR(AG189/$AG$192),"-",AG189/$AG$192)</f>
        <v>0.82987249888944548</v>
      </c>
    </row>
    <row r="190" spans="1:35" outlineLevel="1">
      <c r="A190" s="124">
        <v>2</v>
      </c>
      <c r="B190" s="101" t="s">
        <v>1171</v>
      </c>
      <c r="C190" s="82">
        <v>41995</v>
      </c>
      <c r="D190" s="163" t="s">
        <v>1172</v>
      </c>
      <c r="E190" s="101" t="s">
        <v>88</v>
      </c>
      <c r="F190" s="92" t="s">
        <v>89</v>
      </c>
      <c r="G190" s="82">
        <v>41997</v>
      </c>
      <c r="H190" s="82">
        <v>42139</v>
      </c>
      <c r="I190" s="180"/>
      <c r="J190" s="99">
        <v>18000000</v>
      </c>
      <c r="K190" s="39"/>
      <c r="L190" s="102"/>
      <c r="M190" s="102"/>
      <c r="N190" s="102"/>
      <c r="O190" s="92" t="s">
        <v>131</v>
      </c>
      <c r="P190" s="39"/>
      <c r="Q190" s="102"/>
      <c r="R190" s="102"/>
      <c r="S190" s="102"/>
      <c r="T190" s="22">
        <f>SUM(Q190:S190)</f>
        <v>0</v>
      </c>
      <c r="U190" s="102"/>
      <c r="V190" s="102"/>
      <c r="W190" s="102"/>
      <c r="X190" s="22">
        <f>SUM(U190:W190)</f>
        <v>0</v>
      </c>
      <c r="Y190" s="102"/>
      <c r="Z190" s="102"/>
      <c r="AA190" s="102"/>
      <c r="AB190" s="22">
        <f>SUM(Y190:AA190)</f>
        <v>0</v>
      </c>
      <c r="AC190" s="102"/>
      <c r="AD190" s="102"/>
      <c r="AE190" s="102">
        <v>18000000</v>
      </c>
      <c r="AF190" s="126">
        <f>SUM(AC190:AE190)</f>
        <v>18000000</v>
      </c>
      <c r="AG190" s="22">
        <f t="shared" si="180"/>
        <v>18000000</v>
      </c>
      <c r="AH190" s="173">
        <f>IF(ISERROR(AG190/I189),0,AG190/I189)</f>
        <v>0.17012750111055452</v>
      </c>
      <c r="AI190" s="174">
        <f>IF(ISERROR(AG190/$AG$192),"-",AG190/$AG$192)</f>
        <v>0.17012750111055452</v>
      </c>
    </row>
    <row r="191" spans="1:35" s="17" customFormat="1">
      <c r="A191" s="181" t="s">
        <v>50</v>
      </c>
      <c r="B191" s="182"/>
      <c r="C191" s="182"/>
      <c r="D191" s="182"/>
      <c r="E191" s="182"/>
      <c r="F191" s="182"/>
      <c r="G191" s="182"/>
      <c r="H191" s="183"/>
      <c r="I191" s="55">
        <f>SUM(I189:I189)</f>
        <v>105803000</v>
      </c>
      <c r="J191" s="55">
        <f>SUM(J189:J190)</f>
        <v>105803000</v>
      </c>
      <c r="K191" s="56"/>
      <c r="L191" s="55">
        <f>SUM(L189:L189)</f>
        <v>0</v>
      </c>
      <c r="M191" s="55">
        <f>SUM(M189:M189)</f>
        <v>0</v>
      </c>
      <c r="N191" s="55">
        <f>SUM(N189:N189)</f>
        <v>0</v>
      </c>
      <c r="O191" s="57"/>
      <c r="P191" s="58"/>
      <c r="Q191" s="55">
        <f t="shared" ref="Q191:AB191" si="181">SUM(Q189:Q189)</f>
        <v>0</v>
      </c>
      <c r="R191" s="55">
        <f t="shared" si="181"/>
        <v>0</v>
      </c>
      <c r="S191" s="55">
        <f t="shared" si="181"/>
        <v>0</v>
      </c>
      <c r="T191" s="60">
        <f t="shared" si="181"/>
        <v>0</v>
      </c>
      <c r="U191" s="55">
        <f t="shared" si="181"/>
        <v>43901500</v>
      </c>
      <c r="V191" s="55">
        <f t="shared" si="181"/>
        <v>0</v>
      </c>
      <c r="W191" s="55">
        <f t="shared" si="181"/>
        <v>0</v>
      </c>
      <c r="X191" s="60">
        <f t="shared" si="181"/>
        <v>43901500</v>
      </c>
      <c r="Y191" s="55">
        <f t="shared" si="181"/>
        <v>0</v>
      </c>
      <c r="Z191" s="55">
        <f t="shared" si="181"/>
        <v>43901500</v>
      </c>
      <c r="AA191" s="55">
        <f t="shared" si="181"/>
        <v>0</v>
      </c>
      <c r="AB191" s="60">
        <f t="shared" si="181"/>
        <v>43901500</v>
      </c>
      <c r="AC191" s="55">
        <f>SUM(AC189:AC190)</f>
        <v>0</v>
      </c>
      <c r="AD191" s="55">
        <f>SUM(AD189:AD190)</f>
        <v>0</v>
      </c>
      <c r="AE191" s="55">
        <f>SUM(AE189:AE190)</f>
        <v>18000000</v>
      </c>
      <c r="AF191" s="60">
        <f>SUM(AF189:AF190)</f>
        <v>18000000</v>
      </c>
      <c r="AG191" s="53">
        <f>SUM(AG189:AG190)</f>
        <v>105803000</v>
      </c>
      <c r="AH191" s="54">
        <f>IF(ISERROR(AG191/I191),0,AG191/I191)</f>
        <v>1</v>
      </c>
      <c r="AI191" s="54">
        <f>IF(ISERROR(AG191/$AG$192),0,AG191/$AG$192)</f>
        <v>1</v>
      </c>
    </row>
    <row r="192" spans="1:35">
      <c r="A192" s="184" t="str">
        <f>"TOTAL ASIG."&amp;" "&amp;$A$5</f>
        <v xml:space="preserve">TOTAL ASIG. 24-01-001 FONO INFANCIA </v>
      </c>
      <c r="B192" s="185"/>
      <c r="C192" s="185"/>
      <c r="D192" s="185"/>
      <c r="E192" s="185"/>
      <c r="F192" s="185"/>
      <c r="G192" s="185"/>
      <c r="H192" s="186"/>
      <c r="I192" s="62">
        <f>+I19+I31+I12573+I55+I67+I79+I91+I103+I115+I127+I139+I151+I187+I163+I175+I191</f>
        <v>105803000</v>
      </c>
      <c r="J192" s="60">
        <f>+J19+J31+J43+J55+J67+J79+J91+J103+J115+J127+J139+J151+J187+J163+J175+J191</f>
        <v>105803000</v>
      </c>
      <c r="K192" s="63"/>
      <c r="L192" s="60">
        <f>+L19+L31+L43+L55+L67+L79+L91+L103+L115+L127+L139+L151+L187+L163+L175+L191</f>
        <v>0</v>
      </c>
      <c r="M192" s="60">
        <f>+M19+M31+M43+M55+M67+M79+M91+M103+M115+M127+M139+M151+M187+M163+M175+M191</f>
        <v>0</v>
      </c>
      <c r="N192" s="60">
        <f>+N19+N31+N43+N55+N67+N79+N91+N103+N115+N127+N139+N151+N187+N163+N175+N191</f>
        <v>0</v>
      </c>
      <c r="O192" s="64"/>
      <c r="P192" s="65"/>
      <c r="Q192" s="60">
        <f t="shared" ref="Q192:AG192" si="182">+Q19+Q31+Q43+Q55+Q67+Q79+Q91+Q103+Q115+Q127+Q139+Q151+Q187+Q163+Q175+Q191</f>
        <v>0</v>
      </c>
      <c r="R192" s="60">
        <f t="shared" si="182"/>
        <v>0</v>
      </c>
      <c r="S192" s="60">
        <f t="shared" si="182"/>
        <v>0</v>
      </c>
      <c r="T192" s="60">
        <f t="shared" si="182"/>
        <v>0</v>
      </c>
      <c r="U192" s="60">
        <f t="shared" si="182"/>
        <v>43901500</v>
      </c>
      <c r="V192" s="60">
        <f t="shared" si="182"/>
        <v>0</v>
      </c>
      <c r="W192" s="60">
        <f t="shared" si="182"/>
        <v>0</v>
      </c>
      <c r="X192" s="60">
        <f t="shared" si="182"/>
        <v>43901500</v>
      </c>
      <c r="Y192" s="60">
        <f t="shared" si="182"/>
        <v>0</v>
      </c>
      <c r="Z192" s="60">
        <f t="shared" si="182"/>
        <v>43901500</v>
      </c>
      <c r="AA192" s="60">
        <f t="shared" si="182"/>
        <v>0</v>
      </c>
      <c r="AB192" s="60">
        <f t="shared" si="182"/>
        <v>43901500</v>
      </c>
      <c r="AC192" s="60">
        <f t="shared" si="182"/>
        <v>0</v>
      </c>
      <c r="AD192" s="60">
        <f t="shared" si="182"/>
        <v>0</v>
      </c>
      <c r="AE192" s="60">
        <f t="shared" si="182"/>
        <v>18000000</v>
      </c>
      <c r="AF192" s="60">
        <f t="shared" si="182"/>
        <v>18000000</v>
      </c>
      <c r="AG192" s="60">
        <f t="shared" si="182"/>
        <v>105803000</v>
      </c>
      <c r="AH192" s="61">
        <f>IF(ISERROR(AG192/I192),"-",AG192/I192)</f>
        <v>1</v>
      </c>
      <c r="AI192" s="61">
        <f>IF(ISERROR(AG192/$AG$192),"-",AG192/$AG$192)</f>
        <v>1</v>
      </c>
    </row>
    <row r="193" spans="9:31">
      <c r="I193" s="4"/>
      <c r="Q193" s="4"/>
      <c r="R193" s="4"/>
      <c r="S193" s="4"/>
      <c r="U193" s="4"/>
      <c r="V193" s="4"/>
      <c r="W193" s="4"/>
      <c r="Y193" s="4"/>
      <c r="Z193" s="4"/>
      <c r="AA193" s="4"/>
      <c r="AC193" s="4"/>
      <c r="AD193" s="4"/>
      <c r="AE193" s="4"/>
    </row>
    <row r="194" spans="9:31">
      <c r="I194" s="4"/>
      <c r="Q194" s="4"/>
      <c r="R194" s="4"/>
      <c r="S194" s="4"/>
      <c r="U194" s="4"/>
      <c r="V194" s="4"/>
      <c r="W194" s="4"/>
      <c r="Y194" s="4"/>
      <c r="Z194" s="4"/>
      <c r="AA194" s="4"/>
      <c r="AC194" s="4"/>
      <c r="AD194" s="4"/>
      <c r="AE194" s="4"/>
    </row>
    <row r="195" spans="9:31">
      <c r="I195" s="4"/>
      <c r="Q195" s="4"/>
      <c r="R195" s="4"/>
      <c r="S195" s="4"/>
      <c r="U195" s="4"/>
      <c r="V195" s="4"/>
      <c r="W195" s="4"/>
      <c r="Y195" s="4"/>
      <c r="Z195" s="4"/>
      <c r="AA195" s="4"/>
      <c r="AC195" s="4"/>
      <c r="AD195" s="4"/>
      <c r="AE195" s="4"/>
    </row>
    <row r="196" spans="9:31">
      <c r="I196" s="4"/>
      <c r="Q196" s="4"/>
      <c r="R196" s="4"/>
      <c r="S196" s="4"/>
      <c r="U196" s="4"/>
      <c r="V196" s="4"/>
      <c r="W196" s="4"/>
      <c r="Y196" s="4"/>
      <c r="Z196" s="4"/>
      <c r="AA196" s="4"/>
      <c r="AC196" s="4"/>
      <c r="AD196" s="4"/>
      <c r="AE196" s="4"/>
    </row>
    <row r="197" spans="9:31">
      <c r="I197" s="4"/>
      <c r="Q197" s="4"/>
      <c r="R197" s="4"/>
      <c r="S197" s="4"/>
      <c r="U197" s="4"/>
      <c r="V197" s="4"/>
      <c r="W197" s="4"/>
      <c r="Y197" s="4"/>
      <c r="Z197" s="4"/>
      <c r="AA197" s="4"/>
      <c r="AC197" s="4"/>
      <c r="AD197" s="4"/>
      <c r="AE197" s="4"/>
    </row>
    <row r="198" spans="9:31">
      <c r="I198" s="4"/>
      <c r="Q198" s="4"/>
      <c r="R198" s="4"/>
      <c r="S198" s="4"/>
      <c r="U198" s="4"/>
      <c r="V198" s="4"/>
      <c r="W198" s="4"/>
      <c r="Y198" s="4"/>
      <c r="Z198" s="4"/>
      <c r="AA198" s="4"/>
      <c r="AC198" s="4"/>
      <c r="AD198" s="4"/>
      <c r="AE198" s="4"/>
    </row>
    <row r="199" spans="9:31">
      <c r="I199" s="4"/>
      <c r="Q199" s="4"/>
      <c r="R199" s="4"/>
      <c r="S199" s="4"/>
      <c r="U199" s="4"/>
      <c r="V199" s="4"/>
      <c r="W199" s="4"/>
      <c r="Y199" s="4"/>
      <c r="Z199" s="4"/>
      <c r="AA199" s="4"/>
      <c r="AC199" s="4"/>
      <c r="AD199" s="4"/>
      <c r="AE199" s="4"/>
    </row>
    <row r="200" spans="9:31">
      <c r="I200" s="4"/>
      <c r="Q200" s="4"/>
      <c r="R200" s="4"/>
      <c r="S200" s="4"/>
      <c r="U200" s="4"/>
      <c r="V200" s="4"/>
      <c r="W200" s="4"/>
      <c r="Y200" s="4"/>
      <c r="Z200" s="4"/>
      <c r="AA200" s="4"/>
      <c r="AC200" s="4"/>
      <c r="AD200" s="4"/>
      <c r="AE200" s="4"/>
    </row>
    <row r="201" spans="9:31">
      <c r="I201" s="4"/>
      <c r="Q201" s="4"/>
      <c r="R201" s="4"/>
      <c r="S201" s="4"/>
      <c r="U201" s="4"/>
      <c r="V201" s="4"/>
      <c r="W201" s="4"/>
      <c r="Y201" s="4"/>
      <c r="Z201" s="4"/>
      <c r="AA201" s="4"/>
      <c r="AC201" s="4"/>
      <c r="AD201" s="4"/>
      <c r="AE201" s="4"/>
    </row>
    <row r="202" spans="9:31">
      <c r="I202" s="4"/>
      <c r="Q202" s="4"/>
      <c r="R202" s="4"/>
      <c r="S202" s="4"/>
      <c r="U202" s="4"/>
      <c r="V202" s="4"/>
      <c r="W202" s="4"/>
      <c r="Y202" s="4"/>
      <c r="Z202" s="4"/>
      <c r="AA202" s="4"/>
      <c r="AC202" s="4"/>
      <c r="AD202" s="4"/>
      <c r="AE202" s="4"/>
    </row>
    <row r="203" spans="9:31">
      <c r="I203" s="4"/>
      <c r="Q203" s="4"/>
      <c r="R203" s="4"/>
      <c r="S203" s="4"/>
      <c r="U203" s="4"/>
      <c r="V203" s="4"/>
      <c r="W203" s="4"/>
      <c r="Y203" s="4"/>
      <c r="Z203" s="4"/>
      <c r="AA203" s="4"/>
      <c r="AC203" s="4"/>
      <c r="AD203" s="4"/>
      <c r="AE203" s="4"/>
    </row>
    <row r="204" spans="9:31">
      <c r="I204" s="4"/>
      <c r="Q204" s="4"/>
      <c r="R204" s="4"/>
      <c r="S204" s="4"/>
      <c r="U204" s="4"/>
      <c r="V204" s="4"/>
      <c r="W204" s="4"/>
      <c r="Y204" s="4"/>
      <c r="Z204" s="4"/>
      <c r="AA204" s="4"/>
      <c r="AC204" s="4"/>
      <c r="AD204" s="4"/>
      <c r="AE204" s="4"/>
    </row>
    <row r="205" spans="9:31">
      <c r="I205" s="4"/>
      <c r="Q205" s="4"/>
      <c r="R205" s="4"/>
      <c r="S205" s="4"/>
      <c r="U205" s="4"/>
      <c r="V205" s="4"/>
      <c r="W205" s="4"/>
      <c r="Y205" s="4"/>
      <c r="Z205" s="4"/>
      <c r="AA205" s="4"/>
      <c r="AC205" s="4"/>
      <c r="AD205" s="4"/>
      <c r="AE205" s="4"/>
    </row>
    <row r="206" spans="9:31">
      <c r="I206" s="4"/>
      <c r="Q206" s="4"/>
      <c r="R206" s="4"/>
      <c r="S206" s="4"/>
      <c r="U206" s="4"/>
      <c r="V206" s="4"/>
      <c r="W206" s="4"/>
      <c r="Y206" s="4"/>
      <c r="Z206" s="4"/>
      <c r="AA206" s="4"/>
      <c r="AC206" s="4"/>
      <c r="AD206" s="4"/>
      <c r="AE206" s="4"/>
    </row>
    <row r="207" spans="9:31">
      <c r="I207" s="4"/>
      <c r="Q207" s="4"/>
      <c r="R207" s="4"/>
      <c r="S207" s="4"/>
      <c r="U207" s="4"/>
      <c r="V207" s="4"/>
      <c r="W207" s="4"/>
      <c r="Y207" s="4"/>
      <c r="Z207" s="4"/>
      <c r="AA207" s="4"/>
      <c r="AC207" s="4"/>
      <c r="AD207" s="4"/>
      <c r="AE207" s="4"/>
    </row>
    <row r="208" spans="9:31">
      <c r="I208" s="4"/>
      <c r="Q208" s="4"/>
      <c r="R208" s="4"/>
      <c r="S208" s="4"/>
      <c r="U208" s="4"/>
      <c r="V208" s="4"/>
      <c r="W208" s="4"/>
      <c r="Y208" s="4"/>
      <c r="Z208" s="4"/>
      <c r="AA208" s="4"/>
      <c r="AC208" s="4"/>
      <c r="AD208" s="4"/>
      <c r="AE208" s="4"/>
    </row>
    <row r="209" spans="9:31">
      <c r="I209" s="4"/>
      <c r="Q209" s="4"/>
      <c r="R209" s="4"/>
      <c r="S209" s="4"/>
      <c r="U209" s="4"/>
      <c r="V209" s="4"/>
      <c r="W209" s="4"/>
      <c r="Y209" s="4"/>
      <c r="Z209" s="4"/>
      <c r="AA209" s="4"/>
      <c r="AC209" s="4"/>
      <c r="AD209" s="4"/>
      <c r="AE209" s="4"/>
    </row>
  </sheetData>
  <sheetProtection insertRows="0" autoFilter="0"/>
  <dataConsolidate/>
  <mergeCells count="61">
    <mergeCell ref="A1:AI1"/>
    <mergeCell ref="A2:AI2"/>
    <mergeCell ref="A3:AI3"/>
    <mergeCell ref="A4:AI4"/>
    <mergeCell ref="A6:A7"/>
    <mergeCell ref="C6:C7"/>
    <mergeCell ref="D6:D7"/>
    <mergeCell ref="E6:E7"/>
    <mergeCell ref="F6:F7"/>
    <mergeCell ref="AG6:AG7"/>
    <mergeCell ref="AH6:AI6"/>
    <mergeCell ref="A5:T5"/>
    <mergeCell ref="G6:H6"/>
    <mergeCell ref="I6:I7"/>
    <mergeCell ref="J6:J7"/>
    <mergeCell ref="AF6:AF7"/>
    <mergeCell ref="B8:D8"/>
    <mergeCell ref="K6:K7"/>
    <mergeCell ref="AB6:AB7"/>
    <mergeCell ref="AC6:AE6"/>
    <mergeCell ref="L6:N6"/>
    <mergeCell ref="O6:O7"/>
    <mergeCell ref="P6:P7"/>
    <mergeCell ref="Q6:S6"/>
    <mergeCell ref="T6:T7"/>
    <mergeCell ref="U6:W6"/>
    <mergeCell ref="X6:X7"/>
    <mergeCell ref="Y6:AA6"/>
    <mergeCell ref="A43:H43"/>
    <mergeCell ref="A91:H91"/>
    <mergeCell ref="A103:H103"/>
    <mergeCell ref="A79:H79"/>
    <mergeCell ref="A19:H19"/>
    <mergeCell ref="A31:H31"/>
    <mergeCell ref="B92:D92"/>
    <mergeCell ref="B80:D80"/>
    <mergeCell ref="B68:D68"/>
    <mergeCell ref="B56:D56"/>
    <mergeCell ref="B44:D44"/>
    <mergeCell ref="B32:D32"/>
    <mergeCell ref="B20:D20"/>
    <mergeCell ref="A115:H115"/>
    <mergeCell ref="A163:H163"/>
    <mergeCell ref="A175:H175"/>
    <mergeCell ref="A151:H151"/>
    <mergeCell ref="A55:H55"/>
    <mergeCell ref="A67:H67"/>
    <mergeCell ref="B164:D164"/>
    <mergeCell ref="B152:D152"/>
    <mergeCell ref="B140:D140"/>
    <mergeCell ref="B128:D128"/>
    <mergeCell ref="B116:D116"/>
    <mergeCell ref="B104:D104"/>
    <mergeCell ref="I189:I190"/>
    <mergeCell ref="A191:H191"/>
    <mergeCell ref="A192:H192"/>
    <mergeCell ref="A187:H187"/>
    <mergeCell ref="A127:H127"/>
    <mergeCell ref="A139:H139"/>
    <mergeCell ref="B188:D188"/>
    <mergeCell ref="B176:D176"/>
  </mergeCells>
  <dataValidations count="8">
    <dataValidation type="decimal" allowBlank="1" showInputMessage="1" showErrorMessage="1" errorTitle="Sólo números" error="Sólo ingresar números sin letras_x000a_" sqref="L189:M190 L9:M18 U189:W190 Y189:AA190 AC189:AE190 Q189:S190 U177:W186 Y177:AA186 AC177:AE186 Q177:S186 U165:W174 Y165:AA174 AC165:AE174 Q165:S174 U153:W162 Y153:AA162 AC153:AE162 Q153:S162 U141:W150 Y141:AA150 AC141:AE150 Q141:S150 U129:W138 Y129:AA138 AC129:AE138 Q129:S138 U117:W126 Y117:AA126 AC117:AE126 Q117:S126 U105:W114 Y105:AA114 AC105:AE114 Q105:S114 U93:W102 Y93:AA102 AC93:AE102 Q93:S102 U81:W90 Y81:AA90 AC81:AE90 Q81:S90 U69:W78 Y69:AA78 AC69:AE78 Q69:S78 U57:W66 Y57:AA66 AC57:AE66 Q57:S66 Y9:AA18 AC9:AE18 L21:M30 U21:W30 Q9:S18 U9:W18 AC21:AE30 Y21:AA30 L33:M42 Q21:S30 U33:W42 Y33:AA42 AC33:AE42 L45:M54 L57:M66 U45:W54 Y45:AA54 AC45:AE54 Q45:S54 L165:M174 L141:M150 L93:M102 L69:M78 Q33:S42 L81:M90 L105:M114 L129:M138 L117:M126 L153:M162 L177:M186">
      <formula1>-100000000</formula1>
      <formula2>10000000000</formula2>
    </dataValidation>
    <dataValidation type="textLength" operator="lessThanOrEqual" allowBlank="1" showInputMessage="1" showErrorMessage="1" sqref="J105:J114 J141:J150 J177:J186 J129:J138 J93:J102 J33:J42 J165:J174 J117:J126 J153:J162 J81:J90 J57:J66 J45:J54 J189:J190 J9:J18 J21:J30 J69:J78">
      <formula1>255</formula1>
    </dataValidation>
    <dataValidation type="date" errorStyle="information" operator="greaterThan" allowBlank="1" showInputMessage="1" showErrorMessage="1" errorTitle="SÓLO FECHAS" error="Las fechas corresponden al presupuesto 2014" sqref="G108:H114 G171:G174 G168:G169 H168:H174 G156:H162 G93:H94 G96:H102 G141:H142 G144:H150 G81:H82 G84:H90 G165:H166 G153:H154 G69:H70 G72:H78 G117:H118 G120:H126 G57:H58 G60:H66 G105:H106 G9:H10 G12:H18 G189:H190 G21:H22 G24:H30 G129:H130 G132:H138 G33:H34 G36:H42 G177:H178 G180:H186 G45:H46 G48:H54">
      <formula1>41275</formula1>
    </dataValidation>
    <dataValidation type="date" allowBlank="1" showInputMessage="1" showErrorMessage="1" errorTitle="SÓLO FECHAS" error="Las fechas corresponden a las del Año 2013" sqref="G107:H107 G155:H155 G95:H95 G143:H143 G83:H83 G167:H167 G71:H71 G119:H119 G59:H59 G11:H11 G23:H23 G131:H131 G35:H35 G179:H179 G47:H47">
      <formula1>41275</formula1>
      <formula2>41639</formula2>
    </dataValidation>
    <dataValidation type="textLength" operator="lessThanOrEqual" allowBlank="1" showInputMessage="1" showErrorMessage="1" errorTitle="MÁXIMO DE CARACTERES SOBREPASADO" error="Sólo 255 caracteres por celdas" sqref="D9:F18 B9:B18 B21:B30 B33:B42 B45:B54 B57:B66 B69:B78 B81:B90 B93:B102 B105:B114 B117:B126 B129:B138 B141:B150 B177:B186 B165:B174 B153:B162 B189:B190 D189:F190 K189:K190 O189:P190 D177:F186 K177:K186 O177:P186 D165:F174 K165:K174 O165:P174 D153:F162 K153:K162 O153:P162 D141:F150 K141:K150 O141:P150 D129:F138 K129:K138 O129:P138 D117:F126 K117:K126 O117:P126 D105:F114 K105:K114 O105:P114 D93:F102 K93:K102 O93:P102 D81:F90 K81:K90 O81:P90 D69:F78 K69:K78 O69:P78 D57:F66 K57:K66 O57:P66 K9:K18 O9:P18 D21:F30 K21:K30 O21:P30 D33:F42 K33:K42 O33:P42 D45:F54 K45:K54 O45:P54">
      <formula1>255</formula1>
    </dataValidation>
    <dataValidation type="date" operator="greaterThan" allowBlank="1" showInputMessage="1" showErrorMessage="1" errorTitle="Error en Ingresos de Fechas" error="La fecha debe corresponder al Año 2014." sqref="C9:C18 C189:C190 C177:C186 C165:C174 C153:C162 C141:C150 C129:C138 C117:C126 C105:C114 C93:C102 C81:C90 C69:C78 C57:C66 C45:C54 C33:C42 C21:C30">
      <formula1>41275</formula1>
    </dataValidation>
    <dataValidation allowBlank="1" showInputMessage="1" showErrorMessage="1" errorTitle="Sólo números" error="Sólo ingresar números sin letras_x000a_" sqref="N8:N18 N188:N190 N176:N186 N164:N174 N152:N162 N140:N150 N128:N138 N116:N126 N104:N114 N92:N102 N80:N90 N68:N78 N56:N66 N44:N54 N32:N42 N20:N30"/>
    <dataValidation type="date" errorStyle="information" operator="greaterThan" allowBlank="1" showInputMessage="1" showErrorMessage="1" errorTitle="SÓLO FECHAS" error="Las fechas corresponden al Presupuesto 2014" sqref="G170">
      <formula1>41275</formula1>
    </dataValidation>
  </dataValidations>
  <printOptions horizontalCentered="1"/>
  <pageMargins left="0.35433070866141736" right="0.15748031496062992" top="0.39370078740157483" bottom="0.19685039370078741" header="0" footer="0"/>
  <pageSetup paperSize="184" scale="45" fitToHeight="20" orientation="landscape" r:id="rId1"/>
  <headerFooter alignWithMargins="0"/>
  <ignoredErrors>
    <ignoredError sqref="AI191 AH190" 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Y41"/>
  <sheetViews>
    <sheetView topLeftCell="B1" zoomScale="85" zoomScaleNormal="85" workbookViewId="0">
      <pane ySplit="7" topLeftCell="A8" activePane="bottomLeft" state="frozen"/>
      <selection activeCell="AG192" sqref="AG192"/>
      <selection pane="bottomLeft" activeCell="AG192" sqref="AG192"/>
    </sheetView>
  </sheetViews>
  <sheetFormatPr baseColWidth="10" defaultRowHeight="11.25" outlineLevelCol="1"/>
  <cols>
    <col min="1" max="1" width="36.5703125" style="3" customWidth="1"/>
    <col min="2" max="2" width="13.140625" style="6" customWidth="1"/>
    <col min="3" max="3" width="12.7109375" style="3" customWidth="1"/>
    <col min="4" max="5" width="10" style="3" customWidth="1"/>
    <col min="6" max="6" width="12.5703125" style="3" customWidth="1"/>
    <col min="7" max="9" width="11.7109375" style="6" hidden="1" customWidth="1" outlineLevel="1"/>
    <col min="10" max="10" width="12" style="6" customWidth="1" collapsed="1"/>
    <col min="11" max="13" width="12.28515625" style="6" hidden="1" customWidth="1" outlineLevel="1"/>
    <col min="14" max="14" width="12.28515625" style="6" customWidth="1" collapsed="1"/>
    <col min="15" max="17" width="12.5703125" style="6" hidden="1" customWidth="1" outlineLevel="1"/>
    <col min="18" max="18" width="12.28515625" style="6" customWidth="1" collapsed="1"/>
    <col min="19" max="19" width="10.7109375" style="6" customWidth="1" outlineLevel="1"/>
    <col min="20" max="20" width="11.140625" style="6" customWidth="1" outlineLevel="1"/>
    <col min="21" max="21" width="10.7109375" style="6" customWidth="1" outlineLevel="1"/>
    <col min="22" max="22" width="12.42578125" style="6" customWidth="1"/>
    <col min="23" max="23" width="12.28515625" style="6" customWidth="1"/>
    <col min="24" max="24" width="9.5703125" style="7" bestFit="1" customWidth="1"/>
    <col min="25" max="25" width="11.7109375" style="7" customWidth="1"/>
    <col min="26" max="16384" width="11.42578125" style="2"/>
  </cols>
  <sheetData>
    <row r="1" spans="1:25" s="1" customFormat="1" ht="16.5" customHeight="1">
      <c r="A1" s="205" t="str">
        <f>+'24-03-001'!A1:AI1</f>
        <v>PARTIDA 21 - 01 - 06  "SUBSECRETARIA DE SERVICIOS SOCIALES"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205"/>
      <c r="W1" s="205"/>
      <c r="X1" s="205"/>
      <c r="Y1" s="205"/>
    </row>
    <row r="2" spans="1:25" s="1" customFormat="1" ht="16.5" customHeight="1">
      <c r="A2" s="205" t="s">
        <v>76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W2" s="205"/>
      <c r="X2" s="205"/>
      <c r="Y2" s="205"/>
    </row>
    <row r="3" spans="1:25" s="1" customFormat="1" ht="16.5" customHeight="1">
      <c r="A3" s="205" t="str">
        <f>+'24-03-001'!A3:AI3</f>
        <v>EJECUCIÓN AL 31 DE DICIEMBRE DE 2014</v>
      </c>
      <c r="B3" s="205"/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205"/>
      <c r="R3" s="205"/>
      <c r="S3" s="205"/>
      <c r="T3" s="205"/>
      <c r="U3" s="205"/>
      <c r="V3" s="205"/>
      <c r="W3" s="205"/>
      <c r="X3" s="205"/>
      <c r="Y3" s="205"/>
    </row>
    <row r="4" spans="1:25" s="1" customFormat="1" ht="16.5" customHeight="1">
      <c r="A4" s="205" t="s">
        <v>48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</row>
    <row r="5" spans="1:25" ht="18" customHeight="1">
      <c r="A5" s="215" t="str">
        <f>+'24-03-001'!A5:H5</f>
        <v xml:space="preserve">24-03-001 FONDO DE INTERVENCIONES DE APOYO AL DESARROLLO INFANTIL </v>
      </c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7"/>
    </row>
    <row r="6" spans="1:25" s="3" customFormat="1" ht="25.5" customHeight="1">
      <c r="A6" s="218" t="s">
        <v>34</v>
      </c>
      <c r="B6" s="211" t="s">
        <v>32</v>
      </c>
      <c r="C6" s="211" t="s">
        <v>51</v>
      </c>
      <c r="D6" s="219" t="s">
        <v>21</v>
      </c>
      <c r="E6" s="220"/>
      <c r="F6" s="221"/>
      <c r="G6" s="214" t="s">
        <v>33</v>
      </c>
      <c r="H6" s="214"/>
      <c r="I6" s="214"/>
      <c r="J6" s="209" t="s">
        <v>23</v>
      </c>
      <c r="K6" s="214" t="s">
        <v>33</v>
      </c>
      <c r="L6" s="214"/>
      <c r="M6" s="214"/>
      <c r="N6" s="209" t="s">
        <v>24</v>
      </c>
      <c r="O6" s="214" t="s">
        <v>33</v>
      </c>
      <c r="P6" s="214"/>
      <c r="Q6" s="214"/>
      <c r="R6" s="209" t="s">
        <v>25</v>
      </c>
      <c r="S6" s="214" t="s">
        <v>33</v>
      </c>
      <c r="T6" s="214"/>
      <c r="U6" s="214"/>
      <c r="V6" s="209" t="s">
        <v>26</v>
      </c>
      <c r="W6" s="211" t="s">
        <v>47</v>
      </c>
      <c r="X6" s="213" t="s">
        <v>27</v>
      </c>
      <c r="Y6" s="213"/>
    </row>
    <row r="7" spans="1:25" s="3" customFormat="1" ht="24" customHeight="1">
      <c r="A7" s="218"/>
      <c r="B7" s="212"/>
      <c r="C7" s="212"/>
      <c r="D7" s="44" t="s">
        <v>11</v>
      </c>
      <c r="E7" s="44" t="s">
        <v>22</v>
      </c>
      <c r="F7" s="45" t="s">
        <v>75</v>
      </c>
      <c r="G7" s="44" t="s">
        <v>35</v>
      </c>
      <c r="H7" s="44" t="s">
        <v>36</v>
      </c>
      <c r="I7" s="44" t="s">
        <v>37</v>
      </c>
      <c r="J7" s="210"/>
      <c r="K7" s="44" t="s">
        <v>38</v>
      </c>
      <c r="L7" s="44" t="s">
        <v>39</v>
      </c>
      <c r="M7" s="44" t="s">
        <v>40</v>
      </c>
      <c r="N7" s="210"/>
      <c r="O7" s="44" t="s">
        <v>41</v>
      </c>
      <c r="P7" s="44" t="s">
        <v>42</v>
      </c>
      <c r="Q7" s="44" t="s">
        <v>43</v>
      </c>
      <c r="R7" s="210"/>
      <c r="S7" s="44" t="s">
        <v>44</v>
      </c>
      <c r="T7" s="44" t="s">
        <v>45</v>
      </c>
      <c r="U7" s="44" t="s">
        <v>46</v>
      </c>
      <c r="V7" s="210"/>
      <c r="W7" s="212"/>
      <c r="X7" s="69" t="s">
        <v>29</v>
      </c>
      <c r="Y7" s="69" t="s">
        <v>28</v>
      </c>
    </row>
    <row r="8" spans="1:25" s="12" customFormat="1" ht="26.25" customHeight="1">
      <c r="A8" s="43" t="s">
        <v>52</v>
      </c>
      <c r="B8" s="9">
        <f>+'24-03-001'!I16</f>
        <v>69791582</v>
      </c>
      <c r="C8" s="9">
        <f>+'24-03-001'!J16</f>
        <v>69791582</v>
      </c>
      <c r="D8" s="9">
        <f>+'24-03-001'!L16</f>
        <v>1292</v>
      </c>
      <c r="E8" s="9">
        <f>+'24-03-001'!M16</f>
        <v>1292</v>
      </c>
      <c r="F8" s="9">
        <f>+'24-03-001'!N16</f>
        <v>0</v>
      </c>
      <c r="G8" s="9">
        <f>+'24-03-001'!Q16</f>
        <v>0</v>
      </c>
      <c r="H8" s="9">
        <f>+'24-03-001'!R16</f>
        <v>0</v>
      </c>
      <c r="I8" s="9">
        <f>+'24-03-001'!S16</f>
        <v>0</v>
      </c>
      <c r="J8" s="9">
        <f>+'24-03-001'!T16</f>
        <v>0</v>
      </c>
      <c r="K8" s="9">
        <f>+'24-03-001'!U16</f>
        <v>0</v>
      </c>
      <c r="L8" s="9">
        <f>+'24-03-001'!V16</f>
        <v>0</v>
      </c>
      <c r="M8" s="9">
        <f>+'24-03-001'!W16</f>
        <v>0</v>
      </c>
      <c r="N8" s="9">
        <f>+'24-03-001'!X16</f>
        <v>0</v>
      </c>
      <c r="O8" s="9">
        <f>+'24-03-001'!Y16</f>
        <v>0</v>
      </c>
      <c r="P8" s="9">
        <f>+'24-03-001'!Z16</f>
        <v>30000000</v>
      </c>
      <c r="Q8" s="9">
        <f>+'24-03-001'!AA16</f>
        <v>0</v>
      </c>
      <c r="R8" s="9">
        <f>+'24-03-001'!AB16</f>
        <v>30000000</v>
      </c>
      <c r="S8" s="9">
        <f>+'24-03-001'!AC16</f>
        <v>39791582</v>
      </c>
      <c r="T8" s="9">
        <f>+'24-03-001'!AD16</f>
        <v>0</v>
      </c>
      <c r="U8" s="9">
        <f>+'24-03-001'!AE16</f>
        <v>0</v>
      </c>
      <c r="V8" s="9">
        <f>+'24-03-001'!AF16</f>
        <v>39791582</v>
      </c>
      <c r="W8" s="9">
        <f>+'24-03-001'!AG16</f>
        <v>69791582</v>
      </c>
      <c r="X8" s="11">
        <f>+'24-03-001'!AH16</f>
        <v>1</v>
      </c>
      <c r="Y8" s="11">
        <f>+'24-03-001'!AI16</f>
        <v>3.8509533052495597E-2</v>
      </c>
    </row>
    <row r="9" spans="1:25" s="12" customFormat="1" ht="26.25" customHeight="1">
      <c r="A9" s="10" t="s">
        <v>12</v>
      </c>
      <c r="B9" s="9">
        <f>+'24-03-001'!I26</f>
        <v>57573479</v>
      </c>
      <c r="C9" s="9">
        <f>+'24-03-001'!J26</f>
        <v>57573479</v>
      </c>
      <c r="D9" s="9">
        <f>+'24-03-001'!L26</f>
        <v>0</v>
      </c>
      <c r="E9" s="9">
        <f>+'24-03-001'!M26</f>
        <v>0</v>
      </c>
      <c r="F9" s="9">
        <f>+'24-03-001'!N26</f>
        <v>0</v>
      </c>
      <c r="G9" s="9">
        <f>+'24-03-001'!Q26</f>
        <v>0</v>
      </c>
      <c r="H9" s="9">
        <f>+'24-03-001'!R26</f>
        <v>0</v>
      </c>
      <c r="I9" s="9">
        <f>+'24-03-001'!S26</f>
        <v>0</v>
      </c>
      <c r="J9" s="9">
        <f>+'24-03-001'!T26</f>
        <v>0</v>
      </c>
      <c r="K9" s="9">
        <f>+'24-03-001'!U26</f>
        <v>0</v>
      </c>
      <c r="L9" s="9">
        <f>+'24-03-001'!V26</f>
        <v>0</v>
      </c>
      <c r="M9" s="9">
        <f>+'24-03-001'!W26</f>
        <v>0</v>
      </c>
      <c r="N9" s="9">
        <f>+'24-03-001'!X26</f>
        <v>45411671</v>
      </c>
      <c r="O9" s="9">
        <f>+'24-03-001'!Y26</f>
        <v>0</v>
      </c>
      <c r="P9" s="9">
        <f>+'24-03-001'!Z26</f>
        <v>45411671</v>
      </c>
      <c r="Q9" s="9">
        <f>+'24-03-001'!AA26</f>
        <v>0</v>
      </c>
      <c r="R9" s="9">
        <f>+'24-03-001'!AB26</f>
        <v>45411671</v>
      </c>
      <c r="S9" s="9">
        <f>+'24-03-001'!AC26</f>
        <v>12161808</v>
      </c>
      <c r="T9" s="9">
        <f>+'24-03-001'!AD26</f>
        <v>0</v>
      </c>
      <c r="U9" s="9">
        <f>+'24-03-001'!AE26</f>
        <v>0</v>
      </c>
      <c r="V9" s="9">
        <f>+'24-03-001'!AF26</f>
        <v>12161808</v>
      </c>
      <c r="W9" s="9">
        <f>+'24-03-001'!AG26</f>
        <v>57573479</v>
      </c>
      <c r="X9" s="11">
        <f>+'24-03-001'!AH26</f>
        <v>1</v>
      </c>
      <c r="Y9" s="11">
        <f>+'24-03-001'!AI26</f>
        <v>3.1767839744593573E-2</v>
      </c>
    </row>
    <row r="10" spans="1:25" s="12" customFormat="1" ht="26.25" customHeight="1">
      <c r="A10" s="10" t="s">
        <v>13</v>
      </c>
      <c r="B10" s="9">
        <f>+'24-03-001'!I37</f>
        <v>38212393</v>
      </c>
      <c r="C10" s="9">
        <f>+'24-03-001'!J37</f>
        <v>38212393</v>
      </c>
      <c r="D10" s="9">
        <f>+'24-03-001'!L37</f>
        <v>0</v>
      </c>
      <c r="E10" s="9">
        <f>+'24-03-001'!M37</f>
        <v>0</v>
      </c>
      <c r="F10" s="9">
        <f>+'24-03-001'!N37</f>
        <v>0</v>
      </c>
      <c r="G10" s="9">
        <f>+'24-03-001'!Q37</f>
        <v>0</v>
      </c>
      <c r="H10" s="9">
        <f>+'24-03-001'!R37</f>
        <v>0</v>
      </c>
      <c r="I10" s="9">
        <f>+'24-03-001'!S37</f>
        <v>0</v>
      </c>
      <c r="J10" s="9">
        <f>+'24-03-001'!T37</f>
        <v>0</v>
      </c>
      <c r="K10" s="9">
        <f>+'24-03-001'!U37</f>
        <v>0</v>
      </c>
      <c r="L10" s="9">
        <f>+'24-03-001'!V37</f>
        <v>0</v>
      </c>
      <c r="M10" s="9">
        <f>+'24-03-001'!W37</f>
        <v>0</v>
      </c>
      <c r="N10" s="9">
        <f>+'24-03-001'!X37</f>
        <v>0</v>
      </c>
      <c r="O10" s="9">
        <f>+'24-03-001'!Y37</f>
        <v>0</v>
      </c>
      <c r="P10" s="9">
        <f>+'24-03-001'!Z37</f>
        <v>0</v>
      </c>
      <c r="Q10" s="9">
        <f>+'24-03-001'!AA37</f>
        <v>10250000</v>
      </c>
      <c r="R10" s="9">
        <f>+'24-03-001'!AB37</f>
        <v>10250000</v>
      </c>
      <c r="S10" s="9">
        <f>+'24-03-001'!AC37</f>
        <v>27962393</v>
      </c>
      <c r="T10" s="9">
        <f>+'24-03-001'!AD37</f>
        <v>0</v>
      </c>
      <c r="U10" s="9">
        <f>+'24-03-001'!AE37</f>
        <v>0</v>
      </c>
      <c r="V10" s="9">
        <f>+'24-03-001'!AF37</f>
        <v>27962393</v>
      </c>
      <c r="W10" s="9">
        <f>+'24-03-001'!AG37</f>
        <v>38212393</v>
      </c>
      <c r="X10" s="11">
        <f>+'24-03-001'!AH37</f>
        <v>1</v>
      </c>
      <c r="Y10" s="11">
        <f>+'24-03-001'!AI37</f>
        <v>2.108479803837161E-2</v>
      </c>
    </row>
    <row r="11" spans="1:25" s="12" customFormat="1" ht="26.25" customHeight="1">
      <c r="A11" s="10" t="s">
        <v>14</v>
      </c>
      <c r="B11" s="9">
        <f>+'24-03-001'!I54</f>
        <v>78239847</v>
      </c>
      <c r="C11" s="9">
        <f>+'24-03-001'!J54</f>
        <v>78239847</v>
      </c>
      <c r="D11" s="9">
        <f>+'24-03-001'!L54</f>
        <v>0</v>
      </c>
      <c r="E11" s="9">
        <f>+'24-03-001'!M54</f>
        <v>0</v>
      </c>
      <c r="F11" s="9">
        <f>+'24-03-001'!N54</f>
        <v>0</v>
      </c>
      <c r="G11" s="9">
        <f>+'24-03-001'!Q54</f>
        <v>0</v>
      </c>
      <c r="H11" s="9">
        <f>+'24-03-001'!R54</f>
        <v>0</v>
      </c>
      <c r="I11" s="9">
        <f>+'24-03-001'!S54</f>
        <v>0</v>
      </c>
      <c r="J11" s="9">
        <f>+'24-03-001'!T54</f>
        <v>0</v>
      </c>
      <c r="K11" s="9">
        <f>+'24-03-001'!U54</f>
        <v>0</v>
      </c>
      <c r="L11" s="9">
        <f>+'24-03-001'!V54</f>
        <v>0</v>
      </c>
      <c r="M11" s="9">
        <f>+'24-03-001'!W54</f>
        <v>0</v>
      </c>
      <c r="N11" s="9">
        <f>+'24-03-001'!X54</f>
        <v>0</v>
      </c>
      <c r="O11" s="9">
        <f>+'24-03-001'!Y54</f>
        <v>0</v>
      </c>
      <c r="P11" s="9">
        <f>+'24-03-001'!Z54</f>
        <v>29847423</v>
      </c>
      <c r="Q11" s="9">
        <f>+'24-03-001'!AA54</f>
        <v>45392424</v>
      </c>
      <c r="R11" s="9">
        <f>+'24-03-001'!AB54</f>
        <v>75239847</v>
      </c>
      <c r="S11" s="9">
        <f>+'24-03-001'!AC54</f>
        <v>3000000</v>
      </c>
      <c r="T11" s="9">
        <f>+'24-03-001'!AD54</f>
        <v>0</v>
      </c>
      <c r="U11" s="9">
        <f>+'24-03-001'!AE54</f>
        <v>0</v>
      </c>
      <c r="V11" s="9">
        <f>+'24-03-001'!AF54</f>
        <v>3000000</v>
      </c>
      <c r="W11" s="9">
        <f>+'24-03-001'!AG54</f>
        <v>78239847</v>
      </c>
      <c r="X11" s="11">
        <f>+'24-03-001'!AH54</f>
        <v>1</v>
      </c>
      <c r="Y11" s="11">
        <f>+'24-03-001'!AI54</f>
        <v>4.3171108717218916E-2</v>
      </c>
    </row>
    <row r="12" spans="1:25" s="12" customFormat="1" ht="26.25" customHeight="1">
      <c r="A12" s="43" t="s">
        <v>59</v>
      </c>
      <c r="B12" s="9">
        <f>+'24-03-001'!I93</f>
        <v>201948542</v>
      </c>
      <c r="C12" s="9">
        <f>+'24-03-001'!J93</f>
        <v>201948542</v>
      </c>
      <c r="D12" s="9">
        <f>+'24-03-001'!L93</f>
        <v>0</v>
      </c>
      <c r="E12" s="9">
        <f>+'24-03-001'!M93</f>
        <v>0</v>
      </c>
      <c r="F12" s="9">
        <f>+'24-03-001'!N93</f>
        <v>0</v>
      </c>
      <c r="G12" s="9">
        <f>+'24-03-001'!Q93</f>
        <v>0</v>
      </c>
      <c r="H12" s="9">
        <f>+'24-03-001'!R93</f>
        <v>0</v>
      </c>
      <c r="I12" s="9">
        <f>+'24-03-001'!S93</f>
        <v>0</v>
      </c>
      <c r="J12" s="9">
        <f>+'24-03-001'!T93</f>
        <v>0</v>
      </c>
      <c r="K12" s="9">
        <f>+'24-03-001'!U93</f>
        <v>0</v>
      </c>
      <c r="L12" s="9">
        <f>+'24-03-001'!V93</f>
        <v>0</v>
      </c>
      <c r="M12" s="9">
        <f>+'24-03-001'!W93</f>
        <v>0</v>
      </c>
      <c r="N12" s="9">
        <f>+'24-03-001'!X93</f>
        <v>0</v>
      </c>
      <c r="O12" s="9">
        <f>+'24-03-001'!Y93</f>
        <v>0</v>
      </c>
      <c r="P12" s="9">
        <f>+'24-03-001'!Z93</f>
        <v>33900000</v>
      </c>
      <c r="Q12" s="9">
        <f>+'24-03-001'!AA93</f>
        <v>99648542</v>
      </c>
      <c r="R12" s="9">
        <f>+'24-03-001'!AB93</f>
        <v>133548542</v>
      </c>
      <c r="S12" s="9">
        <f>+'24-03-001'!AC93</f>
        <v>35800000</v>
      </c>
      <c r="T12" s="9">
        <f>+'24-03-001'!AD93</f>
        <v>18600000</v>
      </c>
      <c r="U12" s="9">
        <f>+'24-03-001'!AE93</f>
        <v>14000000</v>
      </c>
      <c r="V12" s="9">
        <f>+'24-03-001'!AF93</f>
        <v>68400000</v>
      </c>
      <c r="W12" s="9">
        <f>+'24-03-001'!AG93</f>
        <v>201948542</v>
      </c>
      <c r="X12" s="11">
        <f>+'24-03-001'!AH93</f>
        <v>1</v>
      </c>
      <c r="Y12" s="11">
        <f>+'24-03-001'!AI93</f>
        <v>0.1114309753438788</v>
      </c>
    </row>
    <row r="13" spans="1:25" s="12" customFormat="1" ht="26.25" customHeight="1">
      <c r="A13" s="10" t="s">
        <v>15</v>
      </c>
      <c r="B13" s="9">
        <f>+'24-03-001'!I132</f>
        <v>120851150</v>
      </c>
      <c r="C13" s="9">
        <f>+'24-03-001'!J132</f>
        <v>120851150</v>
      </c>
      <c r="D13" s="9">
        <f>+'24-03-001'!L132</f>
        <v>0</v>
      </c>
      <c r="E13" s="9">
        <f>+'24-03-001'!M132</f>
        <v>0</v>
      </c>
      <c r="F13" s="9">
        <f>+'24-03-001'!N132</f>
        <v>0</v>
      </c>
      <c r="G13" s="9">
        <f>+'24-03-001'!Q132</f>
        <v>0</v>
      </c>
      <c r="H13" s="9">
        <f>+'24-03-001'!R132</f>
        <v>0</v>
      </c>
      <c r="I13" s="9">
        <f>+'24-03-001'!S132</f>
        <v>0</v>
      </c>
      <c r="J13" s="9">
        <f>+'24-03-001'!T132</f>
        <v>0</v>
      </c>
      <c r="K13" s="9">
        <f>+'24-03-001'!U132</f>
        <v>0</v>
      </c>
      <c r="L13" s="9">
        <f>+'24-03-001'!V132</f>
        <v>0</v>
      </c>
      <c r="M13" s="9">
        <f>+'24-03-001'!W132</f>
        <v>0</v>
      </c>
      <c r="N13" s="9">
        <f>+'24-03-001'!X132</f>
        <v>0</v>
      </c>
      <c r="O13" s="9">
        <f>+'24-03-001'!Y132</f>
        <v>0</v>
      </c>
      <c r="P13" s="9">
        <f>+'24-03-001'!Z132</f>
        <v>0</v>
      </c>
      <c r="Q13" s="9">
        <f>+'24-03-001'!AA132</f>
        <v>117842282</v>
      </c>
      <c r="R13" s="9">
        <f>+'24-03-001'!AB132</f>
        <v>117842282</v>
      </c>
      <c r="S13" s="9">
        <f>+'24-03-001'!AC132</f>
        <v>0</v>
      </c>
      <c r="T13" s="9">
        <f>+'24-03-001'!AD132</f>
        <v>0</v>
      </c>
      <c r="U13" s="9">
        <f>+'24-03-001'!AE132</f>
        <v>3008868</v>
      </c>
      <c r="V13" s="9">
        <f>+'24-03-001'!AF132</f>
        <v>3008868</v>
      </c>
      <c r="W13" s="9">
        <f>+'24-03-001'!AG132</f>
        <v>120851150</v>
      </c>
      <c r="X13" s="11">
        <f>+'24-03-001'!AH132</f>
        <v>1</v>
      </c>
      <c r="Y13" s="11">
        <f>+'24-03-001'!AI132</f>
        <v>6.6683133151460919E-2</v>
      </c>
    </row>
    <row r="14" spans="1:25" s="12" customFormat="1" ht="26.25" customHeight="1">
      <c r="A14" s="10" t="s">
        <v>16</v>
      </c>
      <c r="B14" s="9">
        <f>+'24-03-001'!I164</f>
        <v>118858992</v>
      </c>
      <c r="C14" s="9">
        <f>+'24-03-001'!J164</f>
        <v>118858992</v>
      </c>
      <c r="D14" s="9">
        <f>+'24-03-001'!L164</f>
        <v>3458</v>
      </c>
      <c r="E14" s="9">
        <f>+'24-03-001'!M164</f>
        <v>0</v>
      </c>
      <c r="F14" s="9">
        <f>+'24-03-001'!N164</f>
        <v>0</v>
      </c>
      <c r="G14" s="9">
        <f>+'24-03-001'!Q164</f>
        <v>0</v>
      </c>
      <c r="H14" s="9">
        <f>+'24-03-001'!R164</f>
        <v>0</v>
      </c>
      <c r="I14" s="9">
        <f>+'24-03-001'!S164</f>
        <v>0</v>
      </c>
      <c r="J14" s="9">
        <f>+'24-03-001'!T164</f>
        <v>0</v>
      </c>
      <c r="K14" s="9">
        <f>+'24-03-001'!U164</f>
        <v>0</v>
      </c>
      <c r="L14" s="9">
        <f>+'24-03-001'!V164</f>
        <v>0</v>
      </c>
      <c r="M14" s="9">
        <f>+'24-03-001'!W164</f>
        <v>0</v>
      </c>
      <c r="N14" s="9">
        <f>+'24-03-001'!X164</f>
        <v>0</v>
      </c>
      <c r="O14" s="9">
        <f>+'24-03-001'!Y164</f>
        <v>0</v>
      </c>
      <c r="P14" s="9">
        <f>+'24-03-001'!Z164</f>
        <v>61536500</v>
      </c>
      <c r="Q14" s="9">
        <f>+'24-03-001'!AA164</f>
        <v>50037992</v>
      </c>
      <c r="R14" s="9">
        <f>+'24-03-001'!AB164</f>
        <v>111574492</v>
      </c>
      <c r="S14" s="9">
        <f>+'24-03-001'!AC164</f>
        <v>3000000</v>
      </c>
      <c r="T14" s="9">
        <f>+'24-03-001'!AD164</f>
        <v>4284500</v>
      </c>
      <c r="U14" s="9">
        <f>+'24-03-001'!AE164</f>
        <v>0</v>
      </c>
      <c r="V14" s="9">
        <f>+'24-03-001'!AF164</f>
        <v>7284500</v>
      </c>
      <c r="W14" s="9">
        <f>+'24-03-001'!AG164</f>
        <v>118858992</v>
      </c>
      <c r="X14" s="11">
        <f>+'24-03-001'!AH164</f>
        <v>1</v>
      </c>
      <c r="Y14" s="11">
        <f>+'24-03-001'!AI164</f>
        <v>6.5583902095962085E-2</v>
      </c>
    </row>
    <row r="15" spans="1:25" s="12" customFormat="1" ht="26.25" customHeight="1">
      <c r="A15" s="43" t="s">
        <v>63</v>
      </c>
      <c r="B15" s="9">
        <f>+'24-03-001'!I220</f>
        <v>218429029</v>
      </c>
      <c r="C15" s="9">
        <f>+'24-03-001'!J220</f>
        <v>218429029</v>
      </c>
      <c r="D15" s="9">
        <f>+'24-03-001'!L220</f>
        <v>0</v>
      </c>
      <c r="E15" s="9">
        <f>+'24-03-001'!M220</f>
        <v>0</v>
      </c>
      <c r="F15" s="9">
        <f>+'24-03-001'!N220</f>
        <v>0</v>
      </c>
      <c r="G15" s="9">
        <f>+'24-03-001'!Q220</f>
        <v>0</v>
      </c>
      <c r="H15" s="9">
        <f>+'24-03-001'!R220</f>
        <v>0</v>
      </c>
      <c r="I15" s="9">
        <f>+'24-03-001'!S220</f>
        <v>0</v>
      </c>
      <c r="J15" s="9">
        <f>+'24-03-001'!T220</f>
        <v>0</v>
      </c>
      <c r="K15" s="9">
        <f>+'24-03-001'!U220</f>
        <v>0</v>
      </c>
      <c r="L15" s="9">
        <f>+'24-03-001'!V220</f>
        <v>0</v>
      </c>
      <c r="M15" s="9">
        <f>+'24-03-001'!W220</f>
        <v>0</v>
      </c>
      <c r="N15" s="9">
        <f>+'24-03-001'!X220</f>
        <v>0</v>
      </c>
      <c r="O15" s="9">
        <f>+'24-03-001'!Y220</f>
        <v>0</v>
      </c>
      <c r="P15" s="9">
        <f>+'24-03-001'!Z220</f>
        <v>125000000</v>
      </c>
      <c r="Q15" s="9">
        <f>+'24-03-001'!AA220</f>
        <v>65000000</v>
      </c>
      <c r="R15" s="9">
        <f>+'24-03-001'!AB220</f>
        <v>190000000</v>
      </c>
      <c r="S15" s="9">
        <f>+'24-03-001'!AC220</f>
        <v>28429029</v>
      </c>
      <c r="T15" s="9">
        <f>+'24-03-001'!AD220</f>
        <v>0</v>
      </c>
      <c r="U15" s="9">
        <f>+'24-03-001'!AE220</f>
        <v>0</v>
      </c>
      <c r="V15" s="9">
        <f>+'24-03-001'!AF220</f>
        <v>28429029</v>
      </c>
      <c r="W15" s="9">
        <f>+'24-03-001'!AG220</f>
        <v>218429029</v>
      </c>
      <c r="X15" s="11">
        <f>+'24-03-001'!AH220</f>
        <v>1</v>
      </c>
      <c r="Y15" s="11">
        <f>+'24-03-001'!AI220</f>
        <v>0.1205245628606043</v>
      </c>
    </row>
    <row r="16" spans="1:25" s="12" customFormat="1" ht="26.25" customHeight="1">
      <c r="A16" s="43" t="s">
        <v>65</v>
      </c>
      <c r="B16" s="9">
        <f>+'24-03-001'!I254</f>
        <v>120010866</v>
      </c>
      <c r="C16" s="9">
        <f>+'24-03-001'!J254</f>
        <v>120010866</v>
      </c>
      <c r="D16" s="9">
        <f>+'24-03-001'!L254</f>
        <v>0</v>
      </c>
      <c r="E16" s="9">
        <f>+'24-03-001'!M254</f>
        <v>0</v>
      </c>
      <c r="F16" s="9">
        <f>+'24-03-001'!N254</f>
        <v>0</v>
      </c>
      <c r="G16" s="9">
        <f>+'24-03-001'!Q254</f>
        <v>0</v>
      </c>
      <c r="H16" s="9">
        <f>+'24-03-001'!R254</f>
        <v>0</v>
      </c>
      <c r="I16" s="9">
        <f>+'24-03-001'!S254</f>
        <v>0</v>
      </c>
      <c r="J16" s="9">
        <f>+'24-03-001'!T254</f>
        <v>0</v>
      </c>
      <c r="K16" s="9">
        <f>+'24-03-001'!U254</f>
        <v>0</v>
      </c>
      <c r="L16" s="9">
        <f>+'24-03-001'!V254</f>
        <v>0</v>
      </c>
      <c r="M16" s="9">
        <f>+'24-03-001'!W254</f>
        <v>0</v>
      </c>
      <c r="N16" s="9">
        <f>+'24-03-001'!X254</f>
        <v>0</v>
      </c>
      <c r="O16" s="9">
        <f>+'24-03-001'!Y254</f>
        <v>0</v>
      </c>
      <c r="P16" s="9">
        <f>+'24-03-001'!Z254</f>
        <v>0</v>
      </c>
      <c r="Q16" s="9">
        <f>+'24-03-001'!AA254</f>
        <v>100712776</v>
      </c>
      <c r="R16" s="9">
        <f>+'24-03-001'!AB254</f>
        <v>3637864</v>
      </c>
      <c r="S16" s="9">
        <f>+'24-03-001'!AC254</f>
        <v>19298090</v>
      </c>
      <c r="T16" s="9">
        <f>+'24-03-001'!AD254</f>
        <v>0</v>
      </c>
      <c r="U16" s="9">
        <f>+'24-03-001'!AE254</f>
        <v>0</v>
      </c>
      <c r="V16" s="9">
        <f>+'24-03-001'!AF254</f>
        <v>19298090</v>
      </c>
      <c r="W16" s="9">
        <f>+'24-03-001'!AG254</f>
        <v>120010866</v>
      </c>
      <c r="X16" s="11">
        <f>+'24-03-001'!AH254</f>
        <v>1</v>
      </c>
      <c r="Y16" s="11">
        <f>+'24-03-001'!AI254</f>
        <v>6.6219482041338748E-2</v>
      </c>
    </row>
    <row r="17" spans="1:25" s="12" customFormat="1" ht="26.25" customHeight="1">
      <c r="A17" s="10" t="s">
        <v>17</v>
      </c>
      <c r="B17" s="9">
        <f>+'24-03-001'!I286</f>
        <v>116773388</v>
      </c>
      <c r="C17" s="9">
        <f>+'24-03-001'!J286</f>
        <v>116773388</v>
      </c>
      <c r="D17" s="9">
        <f>+'24-03-001'!L286</f>
        <v>0</v>
      </c>
      <c r="E17" s="9">
        <f>+'24-03-001'!M286</f>
        <v>0</v>
      </c>
      <c r="F17" s="9">
        <f>+'24-03-001'!N286</f>
        <v>0</v>
      </c>
      <c r="G17" s="9">
        <f>+'24-03-001'!Q286</f>
        <v>0</v>
      </c>
      <c r="H17" s="9">
        <f>+'24-03-001'!R286</f>
        <v>0</v>
      </c>
      <c r="I17" s="9">
        <f>+'24-03-001'!S286</f>
        <v>0</v>
      </c>
      <c r="J17" s="9">
        <f>+'24-03-001'!T286</f>
        <v>0</v>
      </c>
      <c r="K17" s="9">
        <f>+'24-03-001'!U286</f>
        <v>0</v>
      </c>
      <c r="L17" s="9">
        <f>+'24-03-001'!V286</f>
        <v>0</v>
      </c>
      <c r="M17" s="9">
        <f>+'24-03-001'!W286</f>
        <v>0</v>
      </c>
      <c r="N17" s="9">
        <f>+'24-03-001'!X286</f>
        <v>0</v>
      </c>
      <c r="O17" s="9">
        <f>+'24-03-001'!Y286</f>
        <v>25000000</v>
      </c>
      <c r="P17" s="9">
        <f>+'24-03-001'!Z286</f>
        <v>0</v>
      </c>
      <c r="Q17" s="9">
        <f>+'24-03-001'!AA286</f>
        <v>0</v>
      </c>
      <c r="R17" s="9">
        <f>+'24-03-001'!AB286</f>
        <v>25000000</v>
      </c>
      <c r="S17" s="9">
        <f>+'24-03-001'!AC286</f>
        <v>32000000</v>
      </c>
      <c r="T17" s="9">
        <f>+'24-03-001'!AD286</f>
        <v>56773388</v>
      </c>
      <c r="U17" s="9">
        <f>+'24-03-001'!AE286</f>
        <v>3000000</v>
      </c>
      <c r="V17" s="9">
        <f>+'24-03-001'!AF286</f>
        <v>91773388</v>
      </c>
      <c r="W17" s="9">
        <f>+'24-03-001'!AG286</f>
        <v>116773388</v>
      </c>
      <c r="X17" s="11">
        <f>+'24-03-001'!AH286</f>
        <v>1</v>
      </c>
      <c r="Y17" s="11">
        <f>+'24-03-001'!AI286</f>
        <v>6.4433109495037569E-2</v>
      </c>
    </row>
    <row r="18" spans="1:25" s="12" customFormat="1" ht="26.25" customHeight="1">
      <c r="A18" s="43" t="s">
        <v>68</v>
      </c>
      <c r="B18" s="9">
        <f>+'24-03-001'!I298</f>
        <v>33413849</v>
      </c>
      <c r="C18" s="9">
        <f>+'24-03-001'!J298</f>
        <v>33413849</v>
      </c>
      <c r="D18" s="9">
        <f>+'24-03-001'!L298</f>
        <v>0</v>
      </c>
      <c r="E18" s="9">
        <f>+'24-03-001'!M298</f>
        <v>0</v>
      </c>
      <c r="F18" s="9">
        <f>+'24-03-001'!N298</f>
        <v>0</v>
      </c>
      <c r="G18" s="9">
        <f>+'24-03-001'!Q298</f>
        <v>0</v>
      </c>
      <c r="H18" s="9">
        <f>+'24-03-001'!R298</f>
        <v>0</v>
      </c>
      <c r="I18" s="9">
        <f>+'24-03-001'!S298</f>
        <v>0</v>
      </c>
      <c r="J18" s="9">
        <f>+'24-03-001'!T298</f>
        <v>0</v>
      </c>
      <c r="K18" s="9">
        <f>+'24-03-001'!U298</f>
        <v>0</v>
      </c>
      <c r="L18" s="9">
        <f>+'24-03-001'!V298</f>
        <v>0</v>
      </c>
      <c r="M18" s="9">
        <f>+'24-03-001'!W298</f>
        <v>0</v>
      </c>
      <c r="N18" s="9">
        <f>+'24-03-001'!X298</f>
        <v>0</v>
      </c>
      <c r="O18" s="9">
        <f>+'24-03-001'!Y298</f>
        <v>0</v>
      </c>
      <c r="P18" s="9">
        <f>+'24-03-001'!Z298</f>
        <v>0</v>
      </c>
      <c r="Q18" s="9">
        <f>+'24-03-001'!AA298</f>
        <v>0</v>
      </c>
      <c r="R18" s="9">
        <f>+'24-03-001'!AB298</f>
        <v>0</v>
      </c>
      <c r="S18" s="9">
        <f>+'24-03-001'!AC298</f>
        <v>15500000</v>
      </c>
      <c r="T18" s="9">
        <f>+'24-03-001'!AD298</f>
        <v>9000000</v>
      </c>
      <c r="U18" s="9">
        <f>+'24-03-001'!AE298</f>
        <v>8913849</v>
      </c>
      <c r="V18" s="9">
        <f>+'24-03-001'!AF298</f>
        <v>33413849</v>
      </c>
      <c r="W18" s="9">
        <f>+'24-03-001'!AG298</f>
        <v>33413849</v>
      </c>
      <c r="X18" s="11">
        <f>+'24-03-001'!AH298</f>
        <v>1</v>
      </c>
      <c r="Y18" s="11">
        <f>+'24-03-001'!AI298</f>
        <v>1.8437061972267615E-2</v>
      </c>
    </row>
    <row r="19" spans="1:25" s="12" customFormat="1" ht="26.25" customHeight="1">
      <c r="A19" s="10" t="s">
        <v>18</v>
      </c>
      <c r="B19" s="9">
        <f>+'24-03-001'!I308</f>
        <v>37047438</v>
      </c>
      <c r="C19" s="9">
        <f>+'24-03-001'!J308</f>
        <v>37047438</v>
      </c>
      <c r="D19" s="9">
        <f>+'24-03-001'!L308</f>
        <v>0</v>
      </c>
      <c r="E19" s="9">
        <f>+'24-03-001'!M308</f>
        <v>0</v>
      </c>
      <c r="F19" s="9">
        <f>+'24-03-001'!N308</f>
        <v>0</v>
      </c>
      <c r="G19" s="9">
        <f>+'24-03-001'!Q308</f>
        <v>0</v>
      </c>
      <c r="H19" s="9">
        <f>+'24-03-001'!R308</f>
        <v>0</v>
      </c>
      <c r="I19" s="9">
        <f>+'24-03-001'!S308</f>
        <v>0</v>
      </c>
      <c r="J19" s="9">
        <f>+'24-03-001'!T308</f>
        <v>0</v>
      </c>
      <c r="K19" s="9">
        <f>+'24-03-001'!U308</f>
        <v>0</v>
      </c>
      <c r="L19" s="9">
        <f>+'24-03-001'!V308</f>
        <v>0</v>
      </c>
      <c r="M19" s="9">
        <f>+'24-03-001'!W308</f>
        <v>0</v>
      </c>
      <c r="N19" s="9">
        <f>+'24-03-001'!X308</f>
        <v>0</v>
      </c>
      <c r="O19" s="9">
        <f>+'24-03-001'!Y308</f>
        <v>27547438</v>
      </c>
      <c r="P19" s="9">
        <f>+'24-03-001'!Z308</f>
        <v>3000000</v>
      </c>
      <c r="Q19" s="9">
        <f>+'24-03-001'!AA308</f>
        <v>3000000</v>
      </c>
      <c r="R19" s="9">
        <f>+'24-03-001'!AB308</f>
        <v>33547438</v>
      </c>
      <c r="S19" s="9">
        <f>+'24-03-001'!AC308</f>
        <v>3500000</v>
      </c>
      <c r="T19" s="9">
        <f>+'24-03-001'!AD308</f>
        <v>0</v>
      </c>
      <c r="U19" s="9">
        <f>+'24-03-001'!AE308</f>
        <v>0</v>
      </c>
      <c r="V19" s="9">
        <f>+'24-03-001'!AF308</f>
        <v>0</v>
      </c>
      <c r="W19" s="9">
        <f>+'24-03-001'!AG308</f>
        <v>37047438</v>
      </c>
      <c r="X19" s="11">
        <f>+'24-03-001'!AH308</f>
        <v>1</v>
      </c>
      <c r="Y19" s="11">
        <f>+'24-03-001'!AI308</f>
        <v>2.0442000271197198E-2</v>
      </c>
    </row>
    <row r="20" spans="1:25" s="12" customFormat="1" ht="26.25" customHeight="1">
      <c r="A20" s="15" t="s">
        <v>71</v>
      </c>
      <c r="B20" s="9">
        <f>+'24-03-001'!I320</f>
        <v>48180973</v>
      </c>
      <c r="C20" s="9">
        <f>+'24-03-001'!J320</f>
        <v>48180973</v>
      </c>
      <c r="D20" s="9">
        <f>+'24-03-001'!L320</f>
        <v>967</v>
      </c>
      <c r="E20" s="9">
        <f>+'24-03-001'!M320</f>
        <v>967</v>
      </c>
      <c r="F20" s="9">
        <f>+'24-03-001'!N320</f>
        <v>0</v>
      </c>
      <c r="G20" s="9">
        <f>+'24-03-001'!Q320</f>
        <v>0</v>
      </c>
      <c r="H20" s="9">
        <f>+'24-03-001'!R320</f>
        <v>0</v>
      </c>
      <c r="I20" s="9">
        <f>+'24-03-001'!S320</f>
        <v>0</v>
      </c>
      <c r="J20" s="9">
        <f>+'24-03-001'!T320</f>
        <v>0</v>
      </c>
      <c r="K20" s="9">
        <f>+'24-03-001'!U320</f>
        <v>0</v>
      </c>
      <c r="L20" s="9">
        <f>+'24-03-001'!V320</f>
        <v>0</v>
      </c>
      <c r="M20" s="9">
        <f>+'24-03-001'!W320</f>
        <v>0</v>
      </c>
      <c r="N20" s="9">
        <f>+'24-03-001'!X320</f>
        <v>0</v>
      </c>
      <c r="O20" s="9">
        <f>+'24-03-001'!Y320</f>
        <v>0</v>
      </c>
      <c r="P20" s="9">
        <f>+'24-03-001'!Z320</f>
        <v>20032425</v>
      </c>
      <c r="Q20" s="9">
        <f>+'24-03-001'!AA320</f>
        <v>0</v>
      </c>
      <c r="R20" s="9">
        <f>+'24-03-001'!AB320</f>
        <v>20032425</v>
      </c>
      <c r="S20" s="9">
        <f>+'24-03-001'!AC320</f>
        <v>6000000</v>
      </c>
      <c r="T20" s="9">
        <f>+'24-03-001'!AD320</f>
        <v>0</v>
      </c>
      <c r="U20" s="9">
        <f>+'24-03-001'!AE320</f>
        <v>22148548</v>
      </c>
      <c r="V20" s="9">
        <f>+'24-03-001'!AF320</f>
        <v>28148548</v>
      </c>
      <c r="W20" s="9">
        <f>+'24-03-001'!AG320</f>
        <v>48180973</v>
      </c>
      <c r="X20" s="11">
        <f>+'24-03-001'!AH320</f>
        <v>1</v>
      </c>
      <c r="Y20" s="11">
        <f>+'24-03-001'!AI320</f>
        <v>2.6585251674691914E-2</v>
      </c>
    </row>
    <row r="21" spans="1:25" s="12" customFormat="1" ht="26.25" customHeight="1">
      <c r="A21" s="13" t="s">
        <v>20</v>
      </c>
      <c r="B21" s="9">
        <f>+'24-03-001'!I326</f>
        <v>43532867</v>
      </c>
      <c r="C21" s="9">
        <f>+'24-03-001'!J326</f>
        <v>43532867</v>
      </c>
      <c r="D21" s="9">
        <f>+'24-03-001'!L326</f>
        <v>819</v>
      </c>
      <c r="E21" s="9">
        <f>+'24-03-001'!M326</f>
        <v>819</v>
      </c>
      <c r="F21" s="9">
        <f>+'24-03-001'!N326</f>
        <v>0</v>
      </c>
      <c r="G21" s="9">
        <f>+'24-03-001'!Q326</f>
        <v>0</v>
      </c>
      <c r="H21" s="9">
        <f>+'24-03-001'!R326</f>
        <v>0</v>
      </c>
      <c r="I21" s="9">
        <f>+'24-03-001'!S326</f>
        <v>0</v>
      </c>
      <c r="J21" s="9">
        <f>+'24-03-001'!T326</f>
        <v>0</v>
      </c>
      <c r="K21" s="9">
        <f>+'24-03-001'!U326</f>
        <v>0</v>
      </c>
      <c r="L21" s="9">
        <f>+'24-03-001'!V326</f>
        <v>0</v>
      </c>
      <c r="M21" s="9">
        <f>+'24-03-001'!W326</f>
        <v>0</v>
      </c>
      <c r="N21" s="9">
        <f>+'24-03-001'!X326</f>
        <v>0</v>
      </c>
      <c r="O21" s="9">
        <f>+'24-03-001'!Y326</f>
        <v>0</v>
      </c>
      <c r="P21" s="9">
        <f>+'24-03-001'!Z326</f>
        <v>31532867</v>
      </c>
      <c r="Q21" s="9">
        <f>+'24-03-001'!AA326</f>
        <v>0</v>
      </c>
      <c r="R21" s="9">
        <f>+'24-03-001'!AB326</f>
        <v>31532867</v>
      </c>
      <c r="S21" s="9">
        <f>+'24-03-001'!AC326</f>
        <v>0</v>
      </c>
      <c r="T21" s="9">
        <f>+'24-03-001'!AD326</f>
        <v>12000000</v>
      </c>
      <c r="U21" s="9">
        <f>+'24-03-001'!AE326</f>
        <v>0</v>
      </c>
      <c r="V21" s="9">
        <f>+'24-03-001'!AF326</f>
        <v>12000000</v>
      </c>
      <c r="W21" s="9">
        <f>+'24-03-001'!AG326</f>
        <v>43532867</v>
      </c>
      <c r="X21" s="11">
        <f>+'24-03-001'!AH326</f>
        <v>1</v>
      </c>
      <c r="Y21" s="11">
        <f>+'24-03-001'!AI326</f>
        <v>2.4020524145825995E-2</v>
      </c>
    </row>
    <row r="22" spans="1:25" s="12" customFormat="1" ht="26.25" customHeight="1">
      <c r="A22" s="13" t="s">
        <v>19</v>
      </c>
      <c r="B22" s="9">
        <f>+'24-03-001'!I378</f>
        <v>449455217</v>
      </c>
      <c r="C22" s="9">
        <f>+'24-03-001'!J378</f>
        <v>449455217</v>
      </c>
      <c r="D22" s="9">
        <f>+'24-03-001'!L378</f>
        <v>0</v>
      </c>
      <c r="E22" s="9">
        <f>+'24-03-001'!M378</f>
        <v>0</v>
      </c>
      <c r="F22" s="9">
        <f>+'24-03-001'!N378</f>
        <v>0</v>
      </c>
      <c r="G22" s="9">
        <f>+'24-03-001'!Q378</f>
        <v>0</v>
      </c>
      <c r="H22" s="9">
        <f>+'24-03-001'!R378</f>
        <v>0</v>
      </c>
      <c r="I22" s="9">
        <f>+'24-03-001'!S378</f>
        <v>0</v>
      </c>
      <c r="J22" s="9">
        <f>+'24-03-001'!T378</f>
        <v>0</v>
      </c>
      <c r="K22" s="9">
        <f>+'24-03-001'!U378</f>
        <v>0</v>
      </c>
      <c r="L22" s="9">
        <f>+'24-03-001'!V378</f>
        <v>0</v>
      </c>
      <c r="M22" s="9">
        <f>+'24-03-001'!W378</f>
        <v>0</v>
      </c>
      <c r="N22" s="9">
        <f>+'24-03-001'!X378</f>
        <v>0</v>
      </c>
      <c r="O22" s="9">
        <f>+'24-03-001'!Y378</f>
        <v>0</v>
      </c>
      <c r="P22" s="9">
        <f>+'24-03-001'!Z378</f>
        <v>197033500</v>
      </c>
      <c r="Q22" s="9">
        <f>+'24-03-001'!AA378</f>
        <v>176844717</v>
      </c>
      <c r="R22" s="9">
        <f>+'24-03-001'!AB378</f>
        <v>373878217</v>
      </c>
      <c r="S22" s="9">
        <f>+'24-03-001'!AC378</f>
        <v>75577000</v>
      </c>
      <c r="T22" s="9">
        <f>+'24-03-001'!AD378</f>
        <v>0</v>
      </c>
      <c r="U22" s="9">
        <f>+'24-03-001'!AE378</f>
        <v>0</v>
      </c>
      <c r="V22" s="9">
        <f>+'24-03-001'!AF378</f>
        <v>75577000</v>
      </c>
      <c r="W22" s="9">
        <f>+'24-03-001'!AG378</f>
        <v>449455217</v>
      </c>
      <c r="X22" s="11">
        <f>+'24-03-001'!AH378</f>
        <v>1</v>
      </c>
      <c r="Y22" s="11">
        <f>+'24-03-001'!AI378</f>
        <v>0.24799997418998299</v>
      </c>
    </row>
    <row r="23" spans="1:25" s="12" customFormat="1" ht="26.25" customHeight="1">
      <c r="A23" s="14" t="s">
        <v>49</v>
      </c>
      <c r="B23" s="9">
        <f>+'24-03-001'!I381</f>
        <v>60395388</v>
      </c>
      <c r="C23" s="9">
        <f>+'24-03-001'!J381</f>
        <v>60000000</v>
      </c>
      <c r="D23" s="9">
        <f>+'24-03-001'!L381</f>
        <v>0</v>
      </c>
      <c r="E23" s="9">
        <f>+'24-03-001'!M381</f>
        <v>0</v>
      </c>
      <c r="F23" s="9">
        <f>+'24-03-001'!N381</f>
        <v>0</v>
      </c>
      <c r="G23" s="9">
        <f>+'24-03-001'!Q381</f>
        <v>0</v>
      </c>
      <c r="H23" s="9">
        <f>+'24-03-001'!R381</f>
        <v>0</v>
      </c>
      <c r="I23" s="9">
        <f>+'24-03-001'!S381</f>
        <v>0</v>
      </c>
      <c r="J23" s="9">
        <f>+'24-03-001'!T381</f>
        <v>0</v>
      </c>
      <c r="K23" s="9">
        <f>+'24-03-001'!U381</f>
        <v>60000000</v>
      </c>
      <c r="L23" s="9">
        <f>+'24-03-001'!V381</f>
        <v>0</v>
      </c>
      <c r="M23" s="9">
        <f>+'24-03-001'!W381</f>
        <v>0</v>
      </c>
      <c r="N23" s="9">
        <f>+'24-03-001'!X381</f>
        <v>60000000</v>
      </c>
      <c r="O23" s="9">
        <f>+'24-03-001'!Y381</f>
        <v>0</v>
      </c>
      <c r="P23" s="9">
        <f>+'24-03-001'!Z381</f>
        <v>0</v>
      </c>
      <c r="Q23" s="9">
        <f>+'24-03-001'!AA381</f>
        <v>0</v>
      </c>
      <c r="R23" s="9">
        <f>+'24-03-001'!AB381</f>
        <v>0</v>
      </c>
      <c r="S23" s="9">
        <f>+'24-03-001'!AC381</f>
        <v>0</v>
      </c>
      <c r="T23" s="9">
        <f>+'24-03-001'!AD381</f>
        <v>0</v>
      </c>
      <c r="U23" s="9">
        <f>+'24-03-001'!AE381</f>
        <v>0</v>
      </c>
      <c r="V23" s="9">
        <f>+'24-03-001'!AF381</f>
        <v>0</v>
      </c>
      <c r="W23" s="9">
        <f>+'24-03-001'!AG381</f>
        <v>60000000</v>
      </c>
      <c r="X23" s="11">
        <f>+'24-03-001'!AH381</f>
        <v>0.99345334117234252</v>
      </c>
      <c r="Y23" s="11">
        <f>+'24-03-001'!AI381</f>
        <v>3.3106743205072155E-2</v>
      </c>
    </row>
    <row r="24" spans="1:25" ht="36" customHeight="1">
      <c r="A24" s="66" t="str">
        <f>"TOTAL ASIG."&amp;" "&amp;$A$5</f>
        <v xml:space="preserve">TOTAL ASIG. 24-03-001 FONDO DE INTERVENCIONES DE APOYO AL DESARROLLO INFANTIL </v>
      </c>
      <c r="B24" s="67">
        <f t="shared" ref="B24:W24" si="0">SUM(B8:B23)</f>
        <v>1812715000</v>
      </c>
      <c r="C24" s="67">
        <f t="shared" si="0"/>
        <v>1812319612</v>
      </c>
      <c r="D24" s="67">
        <f t="shared" si="0"/>
        <v>6536</v>
      </c>
      <c r="E24" s="67">
        <f t="shared" ref="E24" si="1">SUM(E8:E23)</f>
        <v>3078</v>
      </c>
      <c r="F24" s="67">
        <f t="shared" si="0"/>
        <v>0</v>
      </c>
      <c r="G24" s="70">
        <f t="shared" si="0"/>
        <v>0</v>
      </c>
      <c r="H24" s="70">
        <f t="shared" si="0"/>
        <v>0</v>
      </c>
      <c r="I24" s="70">
        <f t="shared" si="0"/>
        <v>0</v>
      </c>
      <c r="J24" s="67">
        <f t="shared" si="0"/>
        <v>0</v>
      </c>
      <c r="K24" s="70">
        <f t="shared" si="0"/>
        <v>60000000</v>
      </c>
      <c r="L24" s="70">
        <f t="shared" si="0"/>
        <v>0</v>
      </c>
      <c r="M24" s="70">
        <f t="shared" si="0"/>
        <v>0</v>
      </c>
      <c r="N24" s="67">
        <f t="shared" si="0"/>
        <v>105411671</v>
      </c>
      <c r="O24" s="70">
        <f t="shared" si="0"/>
        <v>52547438</v>
      </c>
      <c r="P24" s="70">
        <f t="shared" si="0"/>
        <v>577294386</v>
      </c>
      <c r="Q24" s="70">
        <f t="shared" si="0"/>
        <v>668728733</v>
      </c>
      <c r="R24" s="67">
        <f t="shared" si="0"/>
        <v>1201495645</v>
      </c>
      <c r="S24" s="70">
        <f t="shared" si="0"/>
        <v>302019902</v>
      </c>
      <c r="T24" s="70">
        <f t="shared" si="0"/>
        <v>100657888</v>
      </c>
      <c r="U24" s="70">
        <f t="shared" si="0"/>
        <v>51071265</v>
      </c>
      <c r="V24" s="67">
        <f t="shared" si="0"/>
        <v>450249055</v>
      </c>
      <c r="W24" s="70">
        <f t="shared" si="0"/>
        <v>1812319612</v>
      </c>
      <c r="X24" s="68">
        <f>IF(ISERROR(W24/B24),0,W24/B24)</f>
        <v>0.99978188077000518</v>
      </c>
      <c r="Y24" s="68">
        <f>IF(ISERROR(W24/$W$24),0,W24/$W$24)</f>
        <v>1</v>
      </c>
    </row>
    <row r="25" spans="1:25">
      <c r="B25" s="4"/>
      <c r="G25" s="4"/>
      <c r="H25" s="4"/>
      <c r="I25" s="4"/>
      <c r="K25" s="4"/>
      <c r="L25" s="4"/>
      <c r="M25" s="4"/>
      <c r="O25" s="4"/>
      <c r="P25" s="4"/>
      <c r="Q25" s="4"/>
      <c r="S25" s="4"/>
      <c r="T25" s="4"/>
      <c r="U25" s="4"/>
    </row>
    <row r="26" spans="1:25">
      <c r="B26" s="4"/>
      <c r="G26" s="4"/>
      <c r="H26" s="4"/>
      <c r="I26" s="4"/>
      <c r="K26" s="4"/>
      <c r="L26" s="4"/>
      <c r="M26" s="4"/>
      <c r="O26" s="4"/>
      <c r="P26" s="4"/>
      <c r="Q26" s="4"/>
      <c r="S26" s="4"/>
      <c r="T26" s="4"/>
      <c r="U26" s="4"/>
    </row>
    <row r="27" spans="1:25">
      <c r="B27" s="4"/>
      <c r="G27" s="4"/>
      <c r="H27" s="4"/>
      <c r="I27" s="4"/>
      <c r="K27" s="4"/>
      <c r="L27" s="4"/>
      <c r="M27" s="4"/>
      <c r="O27" s="4"/>
      <c r="P27" s="4"/>
      <c r="Q27" s="4"/>
      <c r="S27" s="4"/>
      <c r="T27" s="4"/>
      <c r="U27" s="4"/>
    </row>
    <row r="28" spans="1:25">
      <c r="B28" s="4"/>
      <c r="G28" s="4"/>
      <c r="H28" s="4"/>
      <c r="I28" s="4"/>
      <c r="K28" s="4"/>
      <c r="L28" s="4"/>
      <c r="M28" s="4"/>
      <c r="O28" s="4"/>
      <c r="P28" s="4"/>
      <c r="Q28" s="4"/>
      <c r="S28" s="4"/>
      <c r="T28" s="4"/>
      <c r="U28" s="4"/>
    </row>
    <row r="29" spans="1:25">
      <c r="B29" s="4"/>
      <c r="G29" s="4"/>
      <c r="H29" s="4"/>
      <c r="I29" s="4"/>
      <c r="K29" s="4"/>
      <c r="L29" s="4"/>
      <c r="M29" s="4"/>
      <c r="O29" s="4"/>
      <c r="P29" s="4"/>
      <c r="Q29" s="4"/>
      <c r="S29" s="4"/>
      <c r="T29" s="4"/>
      <c r="U29" s="4"/>
    </row>
    <row r="30" spans="1:25">
      <c r="B30" s="4"/>
      <c r="G30" s="4"/>
      <c r="H30" s="4"/>
      <c r="I30" s="4"/>
      <c r="K30" s="4"/>
      <c r="L30" s="4"/>
      <c r="M30" s="4"/>
      <c r="O30" s="4"/>
      <c r="P30" s="4"/>
      <c r="Q30" s="4"/>
      <c r="S30" s="4"/>
      <c r="T30" s="4"/>
      <c r="U30" s="4"/>
    </row>
    <row r="31" spans="1:25">
      <c r="B31" s="4"/>
      <c r="G31" s="4"/>
      <c r="H31" s="4"/>
      <c r="I31" s="4"/>
      <c r="K31" s="4"/>
      <c r="L31" s="4"/>
      <c r="M31" s="4"/>
      <c r="O31" s="4"/>
      <c r="P31" s="4"/>
      <c r="Q31" s="4"/>
      <c r="S31" s="4"/>
      <c r="T31" s="4"/>
      <c r="U31" s="4"/>
    </row>
    <row r="32" spans="1:25">
      <c r="B32" s="4"/>
      <c r="G32" s="4"/>
      <c r="H32" s="4"/>
      <c r="I32" s="4"/>
      <c r="K32" s="4"/>
      <c r="L32" s="4"/>
      <c r="M32" s="4"/>
      <c r="O32" s="4"/>
      <c r="P32" s="4"/>
      <c r="Q32" s="4"/>
      <c r="S32" s="4"/>
      <c r="T32" s="4"/>
      <c r="U32" s="4"/>
    </row>
    <row r="33" spans="2:21">
      <c r="B33" s="4"/>
      <c r="G33" s="4"/>
      <c r="H33" s="4"/>
      <c r="I33" s="4"/>
      <c r="K33" s="4"/>
      <c r="L33" s="4"/>
      <c r="M33" s="4"/>
      <c r="O33" s="4"/>
      <c r="P33" s="4"/>
      <c r="Q33" s="4"/>
      <c r="S33" s="4"/>
      <c r="T33" s="4"/>
      <c r="U33" s="4"/>
    </row>
    <row r="34" spans="2:21">
      <c r="B34" s="4"/>
      <c r="G34" s="4"/>
      <c r="H34" s="4"/>
      <c r="I34" s="4"/>
      <c r="K34" s="4"/>
      <c r="L34" s="4"/>
      <c r="M34" s="4"/>
      <c r="O34" s="4"/>
      <c r="P34" s="4"/>
      <c r="Q34" s="4"/>
      <c r="S34" s="4"/>
      <c r="T34" s="4"/>
      <c r="U34" s="4"/>
    </row>
    <row r="35" spans="2:21">
      <c r="B35" s="4"/>
      <c r="G35" s="4"/>
      <c r="H35" s="4"/>
      <c r="I35" s="4"/>
      <c r="K35" s="4"/>
      <c r="L35" s="4"/>
      <c r="M35" s="4"/>
      <c r="O35" s="4"/>
      <c r="P35" s="4"/>
      <c r="Q35" s="4"/>
      <c r="S35" s="4"/>
      <c r="T35" s="4"/>
      <c r="U35" s="4"/>
    </row>
    <row r="36" spans="2:21">
      <c r="B36" s="4"/>
      <c r="G36" s="4"/>
      <c r="H36" s="4"/>
      <c r="I36" s="4"/>
      <c r="K36" s="4"/>
      <c r="L36" s="4"/>
      <c r="M36" s="4"/>
      <c r="O36" s="4"/>
      <c r="P36" s="4"/>
      <c r="Q36" s="4"/>
      <c r="S36" s="4"/>
      <c r="T36" s="4"/>
      <c r="U36" s="4"/>
    </row>
    <row r="37" spans="2:21">
      <c r="B37" s="4"/>
      <c r="G37" s="4"/>
      <c r="H37" s="4"/>
      <c r="I37" s="4"/>
      <c r="K37" s="4"/>
      <c r="L37" s="4"/>
      <c r="M37" s="4"/>
      <c r="O37" s="4"/>
      <c r="P37" s="4"/>
      <c r="Q37" s="4"/>
      <c r="S37" s="4"/>
      <c r="T37" s="4"/>
      <c r="U37" s="4"/>
    </row>
    <row r="38" spans="2:21">
      <c r="B38" s="4"/>
      <c r="G38" s="4"/>
      <c r="H38" s="4"/>
      <c r="I38" s="4"/>
      <c r="K38" s="4"/>
      <c r="L38" s="4"/>
      <c r="M38" s="4"/>
      <c r="O38" s="4"/>
      <c r="P38" s="4"/>
      <c r="Q38" s="4"/>
      <c r="S38" s="4"/>
      <c r="T38" s="4"/>
      <c r="U38" s="4"/>
    </row>
    <row r="39" spans="2:21">
      <c r="B39" s="4"/>
      <c r="G39" s="4"/>
      <c r="H39" s="4"/>
      <c r="I39" s="4"/>
      <c r="K39" s="4"/>
      <c r="L39" s="4"/>
      <c r="M39" s="4"/>
      <c r="O39" s="4"/>
      <c r="P39" s="4"/>
      <c r="Q39" s="4"/>
      <c r="S39" s="4"/>
      <c r="T39" s="4"/>
      <c r="U39" s="4"/>
    </row>
    <row r="40" spans="2:21">
      <c r="B40" s="4"/>
      <c r="G40" s="4"/>
      <c r="H40" s="4"/>
      <c r="I40" s="4"/>
      <c r="K40" s="4"/>
      <c r="L40" s="4"/>
      <c r="M40" s="4"/>
      <c r="O40" s="4"/>
      <c r="P40" s="4"/>
      <c r="Q40" s="4"/>
      <c r="S40" s="4"/>
      <c r="T40" s="4"/>
      <c r="U40" s="4"/>
    </row>
    <row r="41" spans="2:21">
      <c r="B41" s="4"/>
      <c r="G41" s="4"/>
      <c r="H41" s="4"/>
      <c r="I41" s="4"/>
      <c r="K41" s="4"/>
      <c r="L41" s="4"/>
      <c r="M41" s="4"/>
      <c r="O41" s="4"/>
      <c r="P41" s="4"/>
      <c r="Q41" s="4"/>
      <c r="S41" s="4"/>
      <c r="T41" s="4"/>
      <c r="U41" s="4"/>
    </row>
  </sheetData>
  <mergeCells count="19">
    <mergeCell ref="V6:V7"/>
    <mergeCell ref="W6:W7"/>
    <mergeCell ref="X6:Y6"/>
    <mergeCell ref="J6:J7"/>
    <mergeCell ref="K6:M6"/>
    <mergeCell ref="N6:N7"/>
    <mergeCell ref="O6:Q6"/>
    <mergeCell ref="R6:R7"/>
    <mergeCell ref="S6:U6"/>
    <mergeCell ref="A1:Y1"/>
    <mergeCell ref="A2:Y2"/>
    <mergeCell ref="A3:Y3"/>
    <mergeCell ref="A4:Y4"/>
    <mergeCell ref="A5:Y5"/>
    <mergeCell ref="A6:A7"/>
    <mergeCell ref="B6:B7"/>
    <mergeCell ref="C6:C7"/>
    <mergeCell ref="D6:F6"/>
    <mergeCell ref="G6:I6"/>
  </mergeCells>
  <printOptions horizontalCentered="1"/>
  <pageMargins left="0.35433070866141736" right="0.15748031496062992" top="0.59055118110236227" bottom="0.39370078740157483" header="0" footer="0"/>
  <pageSetup paperSize="184" scale="64" fitToHeight="8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AI128"/>
  <sheetViews>
    <sheetView workbookViewId="0">
      <pane xSplit="3" ySplit="7" topLeftCell="D92" activePane="bottomRight" state="frozen"/>
      <selection activeCell="AG192" sqref="AG192"/>
      <selection pane="topRight" activeCell="AG192" sqref="AG192"/>
      <selection pane="bottomLeft" activeCell="AG192" sqref="AG192"/>
      <selection pane="bottomRight" activeCell="AG192" sqref="AG192"/>
    </sheetView>
  </sheetViews>
  <sheetFormatPr baseColWidth="10" defaultRowHeight="11.25" outlineLevelRow="1" outlineLevelCol="1"/>
  <cols>
    <col min="1" max="1" width="3.5703125" style="3" customWidth="1"/>
    <col min="2" max="2" width="17.7109375" style="3" customWidth="1"/>
    <col min="3" max="3" width="9.140625" style="3" bestFit="1" customWidth="1"/>
    <col min="4" max="4" width="26" style="2" customWidth="1"/>
    <col min="5" max="5" width="24.140625" style="2" customWidth="1"/>
    <col min="6" max="6" width="11.5703125" style="3" customWidth="1"/>
    <col min="7" max="8" width="9" style="3" bestFit="1" customWidth="1"/>
    <col min="9" max="9" width="12.42578125" style="6" customWidth="1"/>
    <col min="10" max="10" width="11.85546875" style="4" customWidth="1"/>
    <col min="11" max="11" width="14.5703125" style="2" customWidth="1"/>
    <col min="12" max="12" width="9" style="3" bestFit="1" customWidth="1"/>
    <col min="13" max="13" width="8" style="3" bestFit="1" customWidth="1"/>
    <col min="14" max="14" width="12.28515625" style="3" customWidth="1"/>
    <col min="15" max="15" width="10.5703125" style="3" customWidth="1"/>
    <col min="16" max="16" width="13.7109375" style="5" customWidth="1"/>
    <col min="17" max="19" width="12" style="6" hidden="1" customWidth="1" outlineLevel="1"/>
    <col min="20" max="20" width="12" style="6" customWidth="1" collapsed="1"/>
    <col min="21" max="23" width="12.140625" style="6" hidden="1" customWidth="1" outlineLevel="1"/>
    <col min="24" max="24" width="12.140625" style="6" customWidth="1" collapsed="1"/>
    <col min="25" max="27" width="12.140625" style="6" hidden="1" customWidth="1" outlineLevel="1"/>
    <col min="28" max="28" width="12.140625" style="6" customWidth="1" collapsed="1"/>
    <col min="29" max="31" width="11.7109375" style="6" customWidth="1" outlineLevel="1"/>
    <col min="32" max="32" width="11.5703125" style="6" customWidth="1"/>
    <col min="33" max="33" width="13.140625" style="6" customWidth="1"/>
    <col min="34" max="34" width="8.42578125" style="7" bestFit="1" customWidth="1"/>
    <col min="35" max="35" width="11.140625" style="7" customWidth="1"/>
    <col min="36" max="16384" width="11.42578125" style="2"/>
  </cols>
  <sheetData>
    <row r="1" spans="1:35" s="1" customFormat="1" ht="16.5" customHeight="1">
      <c r="A1" s="204" t="s">
        <v>78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  <c r="Q1" s="204"/>
      <c r="R1" s="204"/>
      <c r="S1" s="204"/>
      <c r="T1" s="204"/>
      <c r="U1" s="204"/>
      <c r="V1" s="204"/>
      <c r="W1" s="204"/>
      <c r="X1" s="204"/>
      <c r="Y1" s="204"/>
      <c r="Z1" s="204"/>
      <c r="AA1" s="204"/>
      <c r="AB1" s="204"/>
      <c r="AC1" s="204"/>
      <c r="AD1" s="204"/>
      <c r="AE1" s="204"/>
      <c r="AF1" s="204"/>
      <c r="AG1" s="204"/>
      <c r="AH1" s="204"/>
      <c r="AI1" s="204"/>
    </row>
    <row r="2" spans="1:35" s="1" customFormat="1" ht="16.5" customHeight="1">
      <c r="A2" s="205" t="s">
        <v>77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W2" s="205"/>
      <c r="X2" s="205"/>
      <c r="Y2" s="205"/>
      <c r="Z2" s="205"/>
      <c r="AA2" s="205"/>
      <c r="AB2" s="205"/>
      <c r="AC2" s="205"/>
      <c r="AD2" s="205"/>
      <c r="AE2" s="205"/>
      <c r="AF2" s="205"/>
      <c r="AG2" s="205"/>
      <c r="AH2" s="205"/>
      <c r="AI2" s="205"/>
    </row>
    <row r="3" spans="1:35" s="1" customFormat="1" ht="16.5" customHeight="1">
      <c r="A3" s="204" t="s">
        <v>1170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04"/>
      <c r="O3" s="204"/>
      <c r="P3" s="204"/>
      <c r="Q3" s="204"/>
      <c r="R3" s="204"/>
      <c r="S3" s="204"/>
      <c r="T3" s="204"/>
      <c r="U3" s="204"/>
      <c r="V3" s="204"/>
      <c r="W3" s="204"/>
      <c r="X3" s="204"/>
      <c r="Y3" s="204"/>
      <c r="Z3" s="204"/>
      <c r="AA3" s="204"/>
      <c r="AB3" s="204"/>
      <c r="AC3" s="204"/>
      <c r="AD3" s="204"/>
      <c r="AE3" s="204"/>
      <c r="AF3" s="204"/>
      <c r="AG3" s="204"/>
      <c r="AH3" s="204"/>
      <c r="AI3" s="204"/>
    </row>
    <row r="4" spans="1:35" s="1" customFormat="1" ht="16.5" customHeight="1">
      <c r="A4" s="205" t="s">
        <v>48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  <c r="Z4" s="205"/>
      <c r="AA4" s="205"/>
      <c r="AB4" s="205"/>
      <c r="AC4" s="205"/>
      <c r="AD4" s="205"/>
      <c r="AE4" s="205"/>
      <c r="AF4" s="205"/>
      <c r="AG4" s="205"/>
      <c r="AH4" s="205"/>
      <c r="AI4" s="205"/>
    </row>
    <row r="5" spans="1:35" ht="17.25" customHeight="1">
      <c r="A5" s="207" t="s">
        <v>84</v>
      </c>
      <c r="B5" s="208"/>
      <c r="C5" s="208"/>
      <c r="D5" s="208"/>
      <c r="E5" s="208"/>
      <c r="F5" s="208"/>
      <c r="G5" s="208"/>
      <c r="H5" s="208"/>
      <c r="I5" s="208"/>
      <c r="J5" s="208"/>
      <c r="K5" s="208"/>
      <c r="L5" s="208"/>
      <c r="M5" s="208"/>
      <c r="N5" s="208"/>
      <c r="O5" s="208"/>
      <c r="P5" s="208"/>
      <c r="Q5" s="208"/>
      <c r="R5" s="208"/>
      <c r="S5" s="208"/>
      <c r="T5" s="208"/>
    </row>
    <row r="6" spans="1:35" s="3" customFormat="1" ht="25.5" customHeight="1">
      <c r="A6" s="193" t="s">
        <v>0</v>
      </c>
      <c r="B6" s="47" t="s">
        <v>34</v>
      </c>
      <c r="C6" s="200" t="s">
        <v>2</v>
      </c>
      <c r="D6" s="193" t="s">
        <v>30</v>
      </c>
      <c r="E6" s="200" t="s">
        <v>3</v>
      </c>
      <c r="F6" s="193" t="s">
        <v>31</v>
      </c>
      <c r="G6" s="193" t="s">
        <v>4</v>
      </c>
      <c r="H6" s="193"/>
      <c r="I6" s="209" t="s">
        <v>32</v>
      </c>
      <c r="J6" s="209" t="s">
        <v>10</v>
      </c>
      <c r="K6" s="193" t="s">
        <v>8</v>
      </c>
      <c r="L6" s="197" t="s">
        <v>21</v>
      </c>
      <c r="M6" s="198"/>
      <c r="N6" s="199"/>
      <c r="O6" s="193" t="s">
        <v>9</v>
      </c>
      <c r="P6" s="200" t="s">
        <v>5</v>
      </c>
      <c r="Q6" s="196" t="s">
        <v>33</v>
      </c>
      <c r="R6" s="196"/>
      <c r="S6" s="196"/>
      <c r="T6" s="194" t="s">
        <v>23</v>
      </c>
      <c r="U6" s="196" t="s">
        <v>33</v>
      </c>
      <c r="V6" s="196"/>
      <c r="W6" s="196"/>
      <c r="X6" s="202" t="s">
        <v>24</v>
      </c>
      <c r="Y6" s="196" t="s">
        <v>33</v>
      </c>
      <c r="Z6" s="196"/>
      <c r="AA6" s="196"/>
      <c r="AB6" s="194" t="s">
        <v>25</v>
      </c>
      <c r="AC6" s="196" t="s">
        <v>33</v>
      </c>
      <c r="AD6" s="196"/>
      <c r="AE6" s="196"/>
      <c r="AF6" s="194" t="s">
        <v>26</v>
      </c>
      <c r="AG6" s="194" t="s">
        <v>47</v>
      </c>
      <c r="AH6" s="206" t="s">
        <v>53</v>
      </c>
      <c r="AI6" s="206"/>
    </row>
    <row r="7" spans="1:35" s="3" customFormat="1" ht="22.5">
      <c r="A7" s="193"/>
      <c r="B7" s="48" t="s">
        <v>1</v>
      </c>
      <c r="C7" s="201"/>
      <c r="D7" s="193"/>
      <c r="E7" s="201"/>
      <c r="F7" s="193"/>
      <c r="G7" s="49" t="s">
        <v>6</v>
      </c>
      <c r="H7" s="49" t="s">
        <v>7</v>
      </c>
      <c r="I7" s="210"/>
      <c r="J7" s="210"/>
      <c r="K7" s="193"/>
      <c r="L7" s="50" t="s">
        <v>11</v>
      </c>
      <c r="M7" s="50" t="s">
        <v>22</v>
      </c>
      <c r="N7" s="51" t="s">
        <v>75</v>
      </c>
      <c r="O7" s="193"/>
      <c r="P7" s="201"/>
      <c r="Q7" s="50" t="s">
        <v>35</v>
      </c>
      <c r="R7" s="50" t="s">
        <v>36</v>
      </c>
      <c r="S7" s="50" t="s">
        <v>37</v>
      </c>
      <c r="T7" s="195"/>
      <c r="U7" s="50" t="s">
        <v>38</v>
      </c>
      <c r="V7" s="50" t="s">
        <v>39</v>
      </c>
      <c r="W7" s="50" t="s">
        <v>40</v>
      </c>
      <c r="X7" s="203"/>
      <c r="Y7" s="50" t="s">
        <v>41</v>
      </c>
      <c r="Z7" s="50" t="s">
        <v>42</v>
      </c>
      <c r="AA7" s="50" t="s">
        <v>43</v>
      </c>
      <c r="AB7" s="195"/>
      <c r="AC7" s="50" t="s">
        <v>44</v>
      </c>
      <c r="AD7" s="50" t="s">
        <v>45</v>
      </c>
      <c r="AE7" s="50" t="s">
        <v>46</v>
      </c>
      <c r="AF7" s="195"/>
      <c r="AG7" s="195"/>
      <c r="AH7" s="52" t="s">
        <v>29</v>
      </c>
      <c r="AI7" s="52" t="s">
        <v>54</v>
      </c>
    </row>
    <row r="8" spans="1:35" ht="12.75" customHeight="1">
      <c r="A8" s="8"/>
      <c r="B8" s="190" t="s">
        <v>52</v>
      </c>
      <c r="C8" s="191"/>
      <c r="D8" s="192"/>
      <c r="E8" s="18"/>
      <c r="F8" s="19"/>
      <c r="G8" s="20"/>
      <c r="H8" s="20"/>
      <c r="I8" s="229">
        <v>10000000</v>
      </c>
      <c r="J8" s="22"/>
      <c r="K8" s="23"/>
      <c r="L8" s="24"/>
      <c r="M8" s="24"/>
      <c r="N8" s="24"/>
      <c r="O8" s="19"/>
      <c r="P8" s="25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6"/>
      <c r="AI8" s="26"/>
    </row>
    <row r="9" spans="1:35" ht="22.5" outlineLevel="1">
      <c r="A9" s="16">
        <v>1</v>
      </c>
      <c r="B9" s="92" t="s">
        <v>1139</v>
      </c>
      <c r="C9" s="96">
        <v>41953</v>
      </c>
      <c r="D9" s="107" t="s">
        <v>1138</v>
      </c>
      <c r="E9" s="95" t="s">
        <v>1083</v>
      </c>
      <c r="F9" s="92" t="s">
        <v>1084</v>
      </c>
      <c r="G9" s="27"/>
      <c r="H9" s="27"/>
      <c r="I9" s="223"/>
      <c r="J9" s="99">
        <v>10000000</v>
      </c>
      <c r="K9" s="28"/>
      <c r="L9" s="35"/>
      <c r="M9" s="35"/>
      <c r="N9" s="35"/>
      <c r="O9" s="92" t="s">
        <v>131</v>
      </c>
      <c r="P9" s="28"/>
      <c r="Q9" s="35"/>
      <c r="R9" s="35"/>
      <c r="S9" s="35"/>
      <c r="T9" s="40">
        <f>SUM(Q9:S9)</f>
        <v>0</v>
      </c>
      <c r="U9" s="35"/>
      <c r="V9" s="35"/>
      <c r="W9" s="35"/>
      <c r="X9" s="40">
        <f>SUM(U9:W9)</f>
        <v>0</v>
      </c>
      <c r="Y9" s="35"/>
      <c r="Z9" s="35"/>
      <c r="AA9" s="35"/>
      <c r="AB9" s="40">
        <f>SUM(Y9:AA9)</f>
        <v>0</v>
      </c>
      <c r="AC9" s="35"/>
      <c r="AD9" s="35">
        <v>10000000</v>
      </c>
      <c r="AE9" s="35"/>
      <c r="AF9" s="40">
        <f>SUM(AC9:AE9)</f>
        <v>10000000</v>
      </c>
      <c r="AG9" s="40">
        <f t="shared" ref="AG9" si="0">SUM(T9,X9,AB9,AF9)</f>
        <v>10000000</v>
      </c>
      <c r="AH9" s="41">
        <f>IF(ISERROR(AG9/I8),0,AG9/I8)</f>
        <v>1</v>
      </c>
      <c r="AI9" s="42">
        <f>IF(ISERROR(AG9/$AG$111),"-",AG9/$AG$111)</f>
        <v>2.5135290702204615E-2</v>
      </c>
    </row>
    <row r="10" spans="1:35" ht="12.75" customHeight="1">
      <c r="A10" s="181" t="s">
        <v>56</v>
      </c>
      <c r="B10" s="182"/>
      <c r="C10" s="182"/>
      <c r="D10" s="182"/>
      <c r="E10" s="182"/>
      <c r="F10" s="182"/>
      <c r="G10" s="182"/>
      <c r="H10" s="183"/>
      <c r="I10" s="55">
        <f>I8</f>
        <v>10000000</v>
      </c>
      <c r="J10" s="55">
        <f>SUM(J9:J9)</f>
        <v>10000000</v>
      </c>
      <c r="K10" s="56"/>
      <c r="L10" s="55">
        <f>SUM(L9:L9)</f>
        <v>0</v>
      </c>
      <c r="M10" s="55">
        <f>SUM(M9:M9)</f>
        <v>0</v>
      </c>
      <c r="N10" s="55">
        <f>SUM(N9:N9)</f>
        <v>0</v>
      </c>
      <c r="O10" s="57"/>
      <c r="P10" s="59"/>
      <c r="Q10" s="55">
        <f t="shared" ref="Q10:AG10" si="1">SUM(Q9:Q9)</f>
        <v>0</v>
      </c>
      <c r="R10" s="55">
        <f t="shared" si="1"/>
        <v>0</v>
      </c>
      <c r="S10" s="55">
        <f t="shared" si="1"/>
        <v>0</v>
      </c>
      <c r="T10" s="60">
        <f t="shared" si="1"/>
        <v>0</v>
      </c>
      <c r="U10" s="55">
        <f t="shared" si="1"/>
        <v>0</v>
      </c>
      <c r="V10" s="55">
        <f t="shared" si="1"/>
        <v>0</v>
      </c>
      <c r="W10" s="55">
        <f t="shared" si="1"/>
        <v>0</v>
      </c>
      <c r="X10" s="60">
        <f t="shared" si="1"/>
        <v>0</v>
      </c>
      <c r="Y10" s="55">
        <f t="shared" si="1"/>
        <v>0</v>
      </c>
      <c r="Z10" s="55">
        <f t="shared" si="1"/>
        <v>0</v>
      </c>
      <c r="AA10" s="55">
        <f t="shared" si="1"/>
        <v>0</v>
      </c>
      <c r="AB10" s="60">
        <f t="shared" si="1"/>
        <v>0</v>
      </c>
      <c r="AC10" s="55">
        <f t="shared" si="1"/>
        <v>0</v>
      </c>
      <c r="AD10" s="55">
        <f t="shared" si="1"/>
        <v>10000000</v>
      </c>
      <c r="AE10" s="55">
        <f t="shared" si="1"/>
        <v>0</v>
      </c>
      <c r="AF10" s="60">
        <f t="shared" si="1"/>
        <v>10000000</v>
      </c>
      <c r="AG10" s="53">
        <f t="shared" si="1"/>
        <v>10000000</v>
      </c>
      <c r="AH10" s="54">
        <f>IF(ISERROR(AG10/I10),0,AG10/I10)</f>
        <v>1</v>
      </c>
      <c r="AI10" s="54">
        <f>IF(ISERROR(AG10/$AG$111),0,AG10/$AG$111)</f>
        <v>2.5135290702204615E-2</v>
      </c>
    </row>
    <row r="11" spans="1:35" ht="12.75" customHeight="1">
      <c r="A11" s="36"/>
      <c r="B11" s="187" t="s">
        <v>12</v>
      </c>
      <c r="C11" s="188"/>
      <c r="D11" s="189"/>
      <c r="E11" s="18"/>
      <c r="F11" s="19"/>
      <c r="G11" s="20"/>
      <c r="H11" s="20"/>
      <c r="I11" s="229">
        <v>18262500</v>
      </c>
      <c r="J11" s="22"/>
      <c r="K11" s="23"/>
      <c r="L11" s="24"/>
      <c r="M11" s="24"/>
      <c r="N11" s="24"/>
      <c r="O11" s="19"/>
      <c r="P11" s="25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6"/>
      <c r="AI11" s="26"/>
    </row>
    <row r="12" spans="1:35" ht="22.5" outlineLevel="1">
      <c r="A12" s="16">
        <v>1</v>
      </c>
      <c r="B12" s="92" t="s">
        <v>1194</v>
      </c>
      <c r="C12" s="96" t="s">
        <v>1187</v>
      </c>
      <c r="D12" s="107" t="s">
        <v>167</v>
      </c>
      <c r="E12" s="259" t="s">
        <v>1083</v>
      </c>
      <c r="F12" s="92" t="s">
        <v>1084</v>
      </c>
      <c r="G12" s="31"/>
      <c r="H12" s="31"/>
      <c r="I12" s="223">
        <v>9000000</v>
      </c>
      <c r="J12" s="99">
        <v>6500000</v>
      </c>
      <c r="K12" s="39"/>
      <c r="L12" s="102"/>
      <c r="M12" s="102"/>
      <c r="N12" s="35"/>
      <c r="O12" s="92" t="s">
        <v>131</v>
      </c>
      <c r="P12" s="39"/>
      <c r="Q12" s="35"/>
      <c r="R12" s="35"/>
      <c r="S12" s="35"/>
      <c r="T12" s="40">
        <f>SUM(Q12:S12)</f>
        <v>0</v>
      </c>
      <c r="U12" s="35"/>
      <c r="V12" s="35"/>
      <c r="W12" s="35"/>
      <c r="X12" s="40">
        <f>SUM(U12:W12)</f>
        <v>0</v>
      </c>
      <c r="Y12" s="35"/>
      <c r="Z12" s="35"/>
      <c r="AA12" s="35"/>
      <c r="AB12" s="40">
        <f>SUM(Y12:AA12)</f>
        <v>0</v>
      </c>
      <c r="AC12" s="35"/>
      <c r="AD12" s="35"/>
      <c r="AE12" s="35">
        <v>6500000</v>
      </c>
      <c r="AF12" s="40">
        <f>SUM(AC12:AE12)</f>
        <v>6500000</v>
      </c>
      <c r="AG12" s="40">
        <f t="shared" ref="AG12" si="2">SUM(T12,X12,AB12,AF12)</f>
        <v>6500000</v>
      </c>
      <c r="AH12" s="41">
        <f>IF(ISERROR(AG12/I11),0,AG12/I11)</f>
        <v>0.35592060232717315</v>
      </c>
      <c r="AI12" s="42">
        <f>IF(ISERROR(AG12/$AG$111),"-",AG12/$AG$111)</f>
        <v>1.6337938956433002E-2</v>
      </c>
    </row>
    <row r="13" spans="1:35" ht="22.5" outlineLevel="1">
      <c r="A13" s="16">
        <v>2</v>
      </c>
      <c r="B13" s="92" t="s">
        <v>1195</v>
      </c>
      <c r="C13" s="96" t="s">
        <v>1188</v>
      </c>
      <c r="D13" s="107" t="s">
        <v>1189</v>
      </c>
      <c r="E13" s="260"/>
      <c r="F13" s="92" t="s">
        <v>1084</v>
      </c>
      <c r="G13" s="31"/>
      <c r="H13" s="31"/>
      <c r="I13" s="223"/>
      <c r="J13" s="99">
        <v>9262500</v>
      </c>
      <c r="K13" s="39"/>
      <c r="L13" s="102"/>
      <c r="M13" s="102"/>
      <c r="N13" s="35"/>
      <c r="O13" s="92" t="s">
        <v>131</v>
      </c>
      <c r="P13" s="39"/>
      <c r="Q13" s="35"/>
      <c r="R13" s="35"/>
      <c r="S13" s="35"/>
      <c r="T13" s="40">
        <f t="shared" ref="T13:T14" si="3">SUM(Q13:S13)</f>
        <v>0</v>
      </c>
      <c r="U13" s="35"/>
      <c r="V13" s="35"/>
      <c r="W13" s="35"/>
      <c r="X13" s="40">
        <f t="shared" ref="X13:X14" si="4">SUM(U13:W13)</f>
        <v>0</v>
      </c>
      <c r="Y13" s="35"/>
      <c r="Z13" s="35"/>
      <c r="AA13" s="35"/>
      <c r="AB13" s="40">
        <f t="shared" ref="AB13:AB14" si="5">SUM(Y13:AA13)</f>
        <v>0</v>
      </c>
      <c r="AC13" s="35"/>
      <c r="AD13" s="35"/>
      <c r="AE13" s="35">
        <v>9262500</v>
      </c>
      <c r="AF13" s="40">
        <f t="shared" ref="AF13:AF14" si="6">SUM(AC13:AE13)</f>
        <v>9262500</v>
      </c>
      <c r="AG13" s="40">
        <f t="shared" ref="AG13:AG14" si="7">SUM(T13,X13,AB13,AF13)</f>
        <v>9262500</v>
      </c>
      <c r="AH13" s="41">
        <f>IF(ISERROR(AG13/I11),0,AG13/I11)</f>
        <v>0.50718685831622179</v>
      </c>
      <c r="AI13" s="42">
        <f t="shared" ref="AI13:AI14" si="8">IF(ISERROR(AG13/$AG$111),"-",AG13/$AG$111)</f>
        <v>2.3281563012917027E-2</v>
      </c>
    </row>
    <row r="14" spans="1:35" outlineLevel="1">
      <c r="A14" s="16">
        <v>3</v>
      </c>
      <c r="B14" s="92" t="s">
        <v>1196</v>
      </c>
      <c r="C14" s="96" t="s">
        <v>1188</v>
      </c>
      <c r="D14" s="107" t="s">
        <v>163</v>
      </c>
      <c r="E14" s="261"/>
      <c r="F14" s="92" t="s">
        <v>1084</v>
      </c>
      <c r="G14" s="31"/>
      <c r="H14" s="31"/>
      <c r="I14" s="180"/>
      <c r="J14" s="99">
        <v>2500000</v>
      </c>
      <c r="K14" s="39"/>
      <c r="L14" s="102"/>
      <c r="M14" s="102"/>
      <c r="N14" s="35"/>
      <c r="O14" s="92" t="s">
        <v>131</v>
      </c>
      <c r="P14" s="39"/>
      <c r="Q14" s="35"/>
      <c r="R14" s="35"/>
      <c r="S14" s="35"/>
      <c r="T14" s="40">
        <f t="shared" si="3"/>
        <v>0</v>
      </c>
      <c r="U14" s="35"/>
      <c r="V14" s="35"/>
      <c r="W14" s="35"/>
      <c r="X14" s="40">
        <f t="shared" si="4"/>
        <v>0</v>
      </c>
      <c r="Y14" s="35"/>
      <c r="Z14" s="35"/>
      <c r="AA14" s="35"/>
      <c r="AB14" s="40">
        <f t="shared" si="5"/>
        <v>0</v>
      </c>
      <c r="AC14" s="35"/>
      <c r="AD14" s="35"/>
      <c r="AE14" s="35">
        <v>2500000</v>
      </c>
      <c r="AF14" s="40">
        <f t="shared" si="6"/>
        <v>2500000</v>
      </c>
      <c r="AG14" s="40">
        <f t="shared" si="7"/>
        <v>2500000</v>
      </c>
      <c r="AH14" s="41">
        <f>IF(ISERROR(AG14/I11),0,AG14/I11)</f>
        <v>0.13689253935660506</v>
      </c>
      <c r="AI14" s="42">
        <f t="shared" si="8"/>
        <v>6.2838226755511538E-3</v>
      </c>
    </row>
    <row r="15" spans="1:35" ht="12.75" customHeight="1">
      <c r="A15" s="181" t="s">
        <v>55</v>
      </c>
      <c r="B15" s="182"/>
      <c r="C15" s="182"/>
      <c r="D15" s="182"/>
      <c r="E15" s="182"/>
      <c r="F15" s="182"/>
      <c r="G15" s="182"/>
      <c r="H15" s="183"/>
      <c r="I15" s="55">
        <f>I11</f>
        <v>18262500</v>
      </c>
      <c r="J15" s="55">
        <f>SUM(J12:J14)</f>
        <v>18262500</v>
      </c>
      <c r="K15" s="56"/>
      <c r="L15" s="55">
        <f>SUM(L12:L12)</f>
        <v>0</v>
      </c>
      <c r="M15" s="55">
        <f>SUM(M12:M12)</f>
        <v>0</v>
      </c>
      <c r="N15" s="55">
        <f>SUM(N12:N12)</f>
        <v>0</v>
      </c>
      <c r="O15" s="57"/>
      <c r="P15" s="59"/>
      <c r="Q15" s="55">
        <f t="shared" ref="Q15:AB15" si="9">SUM(Q12:Q12)</f>
        <v>0</v>
      </c>
      <c r="R15" s="55">
        <f t="shared" si="9"/>
        <v>0</v>
      </c>
      <c r="S15" s="55">
        <f t="shared" si="9"/>
        <v>0</v>
      </c>
      <c r="T15" s="60">
        <f t="shared" si="9"/>
        <v>0</v>
      </c>
      <c r="U15" s="55">
        <f t="shared" si="9"/>
        <v>0</v>
      </c>
      <c r="V15" s="55">
        <f t="shared" si="9"/>
        <v>0</v>
      </c>
      <c r="W15" s="55">
        <f t="shared" si="9"/>
        <v>0</v>
      </c>
      <c r="X15" s="60">
        <f t="shared" si="9"/>
        <v>0</v>
      </c>
      <c r="Y15" s="55">
        <f t="shared" si="9"/>
        <v>0</v>
      </c>
      <c r="Z15" s="55">
        <f t="shared" si="9"/>
        <v>0</v>
      </c>
      <c r="AA15" s="55">
        <f t="shared" si="9"/>
        <v>0</v>
      </c>
      <c r="AB15" s="60">
        <f t="shared" si="9"/>
        <v>0</v>
      </c>
      <c r="AC15" s="55">
        <f>SUM(AC12:AC14)</f>
        <v>0</v>
      </c>
      <c r="AD15" s="55">
        <f t="shared" ref="AD15:AE15" si="10">SUM(AD12:AD14)</f>
        <v>0</v>
      </c>
      <c r="AE15" s="55">
        <f t="shared" si="10"/>
        <v>18262500</v>
      </c>
      <c r="AF15" s="60">
        <f>SUM(AF12:AF14)</f>
        <v>18262500</v>
      </c>
      <c r="AG15" s="53">
        <f>SUM(AG12:AG14)</f>
        <v>18262500</v>
      </c>
      <c r="AH15" s="54">
        <f>IF(ISERROR(AG15/I15),0,AG15/I15)</f>
        <v>1</v>
      </c>
      <c r="AI15" s="54">
        <f>IF(ISERROR(AG15/$AG$111),0,AG15/$AG$111)</f>
        <v>4.5903324644901183E-2</v>
      </c>
    </row>
    <row r="16" spans="1:35" ht="12.75" customHeight="1">
      <c r="A16" s="36"/>
      <c r="B16" s="187" t="s">
        <v>13</v>
      </c>
      <c r="C16" s="188"/>
      <c r="D16" s="189"/>
      <c r="E16" s="18"/>
      <c r="F16" s="19"/>
      <c r="G16" s="20"/>
      <c r="H16" s="20"/>
      <c r="I16" s="229">
        <v>9000000</v>
      </c>
      <c r="J16" s="22"/>
      <c r="K16" s="23"/>
      <c r="L16" s="24"/>
      <c r="M16" s="24"/>
      <c r="N16" s="24"/>
      <c r="O16" s="19"/>
      <c r="P16" s="25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6"/>
      <c r="AI16" s="26"/>
    </row>
    <row r="17" spans="1:35" outlineLevel="1">
      <c r="A17" s="16">
        <v>1</v>
      </c>
      <c r="B17" s="92" t="s">
        <v>1197</v>
      </c>
      <c r="C17" s="96">
        <v>41975</v>
      </c>
      <c r="D17" s="107" t="s">
        <v>180</v>
      </c>
      <c r="E17" s="259" t="s">
        <v>1083</v>
      </c>
      <c r="F17" s="92" t="s">
        <v>1084</v>
      </c>
      <c r="G17" s="163" t="s">
        <v>1190</v>
      </c>
      <c r="H17" s="96" t="s">
        <v>1191</v>
      </c>
      <c r="I17" s="223"/>
      <c r="J17" s="99">
        <v>2000000</v>
      </c>
      <c r="K17" s="39"/>
      <c r="L17" s="102"/>
      <c r="M17" s="102"/>
      <c r="N17" s="102"/>
      <c r="O17" s="92" t="s">
        <v>131</v>
      </c>
      <c r="P17" s="39"/>
      <c r="Q17" s="35"/>
      <c r="R17" s="35"/>
      <c r="S17" s="35"/>
      <c r="T17" s="40">
        <f>SUM(Q17:S17)</f>
        <v>0</v>
      </c>
      <c r="U17" s="35"/>
      <c r="V17" s="35"/>
      <c r="W17" s="35"/>
      <c r="X17" s="40">
        <f>SUM(U17:W17)</f>
        <v>0</v>
      </c>
      <c r="Y17" s="35"/>
      <c r="Z17" s="35"/>
      <c r="AA17" s="35"/>
      <c r="AB17" s="40">
        <f>SUM(Y17:AA17)</f>
        <v>0</v>
      </c>
      <c r="AC17" s="35"/>
      <c r="AD17" s="35"/>
      <c r="AE17" s="99">
        <v>2000000</v>
      </c>
      <c r="AF17" s="40">
        <f>SUM(AC17:AE17)</f>
        <v>2000000</v>
      </c>
      <c r="AG17" s="40">
        <f t="shared" ref="AG17" si="11">SUM(T17,X17,AB17,AF17)</f>
        <v>2000000</v>
      </c>
      <c r="AH17" s="41">
        <f>IF(ISERROR(AG17/$I$16),0,AG17/$I$16)</f>
        <v>0.22222222222222221</v>
      </c>
      <c r="AI17" s="42">
        <f>IF(ISERROR(AG17/$AG$111),"-",AG17/$AG$111)</f>
        <v>5.0270581404409237E-3</v>
      </c>
    </row>
    <row r="18" spans="1:35" outlineLevel="1">
      <c r="A18" s="16">
        <v>2</v>
      </c>
      <c r="B18" s="92" t="s">
        <v>1198</v>
      </c>
      <c r="C18" s="96">
        <v>41975</v>
      </c>
      <c r="D18" s="107" t="s">
        <v>175</v>
      </c>
      <c r="E18" s="260"/>
      <c r="F18" s="92" t="s">
        <v>1084</v>
      </c>
      <c r="G18" s="163" t="s">
        <v>1190</v>
      </c>
      <c r="H18" s="96" t="s">
        <v>1191</v>
      </c>
      <c r="I18" s="223"/>
      <c r="J18" s="99">
        <v>2250000</v>
      </c>
      <c r="K18" s="39"/>
      <c r="L18" s="102"/>
      <c r="M18" s="102"/>
      <c r="N18" s="102"/>
      <c r="O18" s="92" t="s">
        <v>131</v>
      </c>
      <c r="P18" s="39"/>
      <c r="Q18" s="35"/>
      <c r="R18" s="35"/>
      <c r="S18" s="35"/>
      <c r="T18" s="40">
        <f t="shared" ref="T18:T20" si="12">SUM(Q18:S18)</f>
        <v>0</v>
      </c>
      <c r="U18" s="35"/>
      <c r="V18" s="35"/>
      <c r="W18" s="35"/>
      <c r="X18" s="40">
        <f t="shared" ref="X18:X20" si="13">SUM(U18:W18)</f>
        <v>0</v>
      </c>
      <c r="Y18" s="35"/>
      <c r="Z18" s="35"/>
      <c r="AA18" s="35"/>
      <c r="AB18" s="40">
        <f t="shared" ref="AB18:AB20" si="14">SUM(Y18:AA18)</f>
        <v>0</v>
      </c>
      <c r="AC18" s="35"/>
      <c r="AD18" s="35"/>
      <c r="AE18" s="99">
        <v>2250000</v>
      </c>
      <c r="AF18" s="40">
        <f t="shared" ref="AF18:AF20" si="15">SUM(AC18:AE18)</f>
        <v>2250000</v>
      </c>
      <c r="AG18" s="40">
        <f t="shared" ref="AG18:AG20" si="16">SUM(T18,X18,AB18,AF18)</f>
        <v>2250000</v>
      </c>
      <c r="AH18" s="41">
        <f t="shared" ref="AH18:AH20" si="17">IF(ISERROR(AG18/$I$16),0,AG18/$I$16)</f>
        <v>0.25</v>
      </c>
      <c r="AI18" s="42">
        <f t="shared" ref="AI18:AI20" si="18">IF(ISERROR(AG18/$AG$111),"-",AG18/$AG$111)</f>
        <v>5.6554404079960383E-3</v>
      </c>
    </row>
    <row r="19" spans="1:35" outlineLevel="1">
      <c r="A19" s="16">
        <v>3</v>
      </c>
      <c r="B19" s="92" t="s">
        <v>1199</v>
      </c>
      <c r="C19" s="96">
        <v>41996</v>
      </c>
      <c r="D19" s="107" t="s">
        <v>177</v>
      </c>
      <c r="E19" s="260"/>
      <c r="F19" s="92" t="s">
        <v>1084</v>
      </c>
      <c r="G19" s="163" t="s">
        <v>1192</v>
      </c>
      <c r="H19" s="96" t="s">
        <v>1191</v>
      </c>
      <c r="I19" s="223"/>
      <c r="J19" s="99">
        <v>2250000</v>
      </c>
      <c r="K19" s="39"/>
      <c r="L19" s="102"/>
      <c r="M19" s="102"/>
      <c r="N19" s="102"/>
      <c r="O19" s="92" t="s">
        <v>131</v>
      </c>
      <c r="P19" s="39"/>
      <c r="Q19" s="35"/>
      <c r="R19" s="35"/>
      <c r="S19" s="35"/>
      <c r="T19" s="40">
        <f t="shared" si="12"/>
        <v>0</v>
      </c>
      <c r="U19" s="35"/>
      <c r="V19" s="35"/>
      <c r="W19" s="35"/>
      <c r="X19" s="40">
        <f t="shared" si="13"/>
        <v>0</v>
      </c>
      <c r="Y19" s="35"/>
      <c r="Z19" s="35"/>
      <c r="AA19" s="35"/>
      <c r="AB19" s="40">
        <f t="shared" si="14"/>
        <v>0</v>
      </c>
      <c r="AC19" s="35"/>
      <c r="AD19" s="35"/>
      <c r="AE19" s="99">
        <v>2250000</v>
      </c>
      <c r="AF19" s="40">
        <f t="shared" si="15"/>
        <v>2250000</v>
      </c>
      <c r="AG19" s="40">
        <f t="shared" si="16"/>
        <v>2250000</v>
      </c>
      <c r="AH19" s="41">
        <f t="shared" si="17"/>
        <v>0.25</v>
      </c>
      <c r="AI19" s="42">
        <f t="shared" si="18"/>
        <v>5.6554404079960383E-3</v>
      </c>
    </row>
    <row r="20" spans="1:35" ht="22.5" outlineLevel="1">
      <c r="A20" s="16">
        <v>4</v>
      </c>
      <c r="B20" s="92" t="s">
        <v>1200</v>
      </c>
      <c r="C20" s="96">
        <v>42002</v>
      </c>
      <c r="D20" s="107" t="s">
        <v>1021</v>
      </c>
      <c r="E20" s="261"/>
      <c r="F20" s="92" t="s">
        <v>1084</v>
      </c>
      <c r="G20" s="163" t="s">
        <v>1193</v>
      </c>
      <c r="H20" s="96" t="s">
        <v>1191</v>
      </c>
      <c r="I20" s="180"/>
      <c r="J20" s="99">
        <v>2500000</v>
      </c>
      <c r="K20" s="39"/>
      <c r="L20" s="102"/>
      <c r="M20" s="102"/>
      <c r="N20" s="102"/>
      <c r="O20" s="92" t="s">
        <v>131</v>
      </c>
      <c r="P20" s="39"/>
      <c r="Q20" s="35"/>
      <c r="R20" s="35"/>
      <c r="S20" s="35"/>
      <c r="T20" s="40">
        <f t="shared" si="12"/>
        <v>0</v>
      </c>
      <c r="U20" s="35"/>
      <c r="V20" s="35"/>
      <c r="W20" s="35"/>
      <c r="X20" s="40">
        <f t="shared" si="13"/>
        <v>0</v>
      </c>
      <c r="Y20" s="35"/>
      <c r="Z20" s="35"/>
      <c r="AA20" s="35"/>
      <c r="AB20" s="40">
        <f t="shared" si="14"/>
        <v>0</v>
      </c>
      <c r="AC20" s="35"/>
      <c r="AD20" s="35"/>
      <c r="AE20" s="99">
        <v>2500000</v>
      </c>
      <c r="AF20" s="40">
        <f t="shared" si="15"/>
        <v>2500000</v>
      </c>
      <c r="AG20" s="40">
        <f t="shared" si="16"/>
        <v>2500000</v>
      </c>
      <c r="AH20" s="41">
        <f t="shared" si="17"/>
        <v>0.27777777777777779</v>
      </c>
      <c r="AI20" s="42">
        <f t="shared" si="18"/>
        <v>6.2838226755511538E-3</v>
      </c>
    </row>
    <row r="21" spans="1:35" ht="12.75" customHeight="1">
      <c r="A21" s="181" t="s">
        <v>57</v>
      </c>
      <c r="B21" s="182"/>
      <c r="C21" s="182"/>
      <c r="D21" s="182"/>
      <c r="E21" s="182"/>
      <c r="F21" s="182"/>
      <c r="G21" s="182"/>
      <c r="H21" s="183"/>
      <c r="I21" s="55">
        <f>I16</f>
        <v>9000000</v>
      </c>
      <c r="J21" s="55">
        <f>SUM(J17:J20)</f>
        <v>9000000</v>
      </c>
      <c r="K21" s="56"/>
      <c r="L21" s="55">
        <f>SUM(L17:L17)</f>
        <v>0</v>
      </c>
      <c r="M21" s="55">
        <f>SUM(M17:M17)</f>
        <v>0</v>
      </c>
      <c r="N21" s="55">
        <f>SUM(N17:N17)</f>
        <v>0</v>
      </c>
      <c r="O21" s="57"/>
      <c r="P21" s="59"/>
      <c r="Q21" s="55">
        <f t="shared" ref="Q21:AB21" si="19">SUM(Q17:Q17)</f>
        <v>0</v>
      </c>
      <c r="R21" s="55">
        <f t="shared" si="19"/>
        <v>0</v>
      </c>
      <c r="S21" s="55">
        <f t="shared" si="19"/>
        <v>0</v>
      </c>
      <c r="T21" s="60">
        <f t="shared" si="19"/>
        <v>0</v>
      </c>
      <c r="U21" s="55">
        <f t="shared" si="19"/>
        <v>0</v>
      </c>
      <c r="V21" s="55">
        <f t="shared" si="19"/>
        <v>0</v>
      </c>
      <c r="W21" s="55">
        <f t="shared" si="19"/>
        <v>0</v>
      </c>
      <c r="X21" s="60">
        <f t="shared" si="19"/>
        <v>0</v>
      </c>
      <c r="Y21" s="55">
        <f t="shared" si="19"/>
        <v>0</v>
      </c>
      <c r="Z21" s="55">
        <f t="shared" si="19"/>
        <v>0</v>
      </c>
      <c r="AA21" s="55">
        <f t="shared" si="19"/>
        <v>0</v>
      </c>
      <c r="AB21" s="60">
        <f t="shared" si="19"/>
        <v>0</v>
      </c>
      <c r="AC21" s="55">
        <f>SUM(AC17:AC20)</f>
        <v>0</v>
      </c>
      <c r="AD21" s="55">
        <f t="shared" ref="AD21:AE21" si="20">SUM(AD17:AD20)</f>
        <v>0</v>
      </c>
      <c r="AE21" s="55">
        <f t="shared" si="20"/>
        <v>9000000</v>
      </c>
      <c r="AF21" s="60">
        <f>SUM(AF17:AF20)</f>
        <v>9000000</v>
      </c>
      <c r="AG21" s="53">
        <f>SUM(AG17:AG20)</f>
        <v>9000000</v>
      </c>
      <c r="AH21" s="54">
        <f>IF(ISERROR(AG21/I21),0,AG21/I21)</f>
        <v>1</v>
      </c>
      <c r="AI21" s="54">
        <f>IF(ISERROR(AG21/$AG$111),0,AG21/$AG$111)</f>
        <v>2.2621761631984153E-2</v>
      </c>
    </row>
    <row r="22" spans="1:35" ht="12.75" customHeight="1">
      <c r="A22" s="36"/>
      <c r="B22" s="187" t="s">
        <v>14</v>
      </c>
      <c r="C22" s="188"/>
      <c r="D22" s="189"/>
      <c r="E22" s="18"/>
      <c r="F22" s="19"/>
      <c r="G22" s="20"/>
      <c r="H22" s="20"/>
      <c r="I22" s="229">
        <v>18000000</v>
      </c>
      <c r="J22" s="22"/>
      <c r="K22" s="23"/>
      <c r="L22" s="24"/>
      <c r="M22" s="24"/>
      <c r="N22" s="24"/>
      <c r="O22" s="19"/>
      <c r="P22" s="25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6"/>
      <c r="AI22" s="26"/>
    </row>
    <row r="23" spans="1:35" outlineLevel="1">
      <c r="A23" s="16">
        <v>1</v>
      </c>
      <c r="B23" s="92" t="s">
        <v>1076</v>
      </c>
      <c r="C23" s="96">
        <v>41962</v>
      </c>
      <c r="D23" s="107" t="s">
        <v>711</v>
      </c>
      <c r="E23" s="259" t="s">
        <v>1083</v>
      </c>
      <c r="F23" s="92" t="s">
        <v>1084</v>
      </c>
      <c r="G23" s="31"/>
      <c r="H23" s="31"/>
      <c r="I23" s="223">
        <v>18000000</v>
      </c>
      <c r="J23" s="99">
        <v>3000000</v>
      </c>
      <c r="K23" s="39"/>
      <c r="L23" s="35"/>
      <c r="M23" s="35"/>
      <c r="N23" s="35"/>
      <c r="O23" s="92" t="s">
        <v>131</v>
      </c>
      <c r="P23" s="39"/>
      <c r="Q23" s="35"/>
      <c r="R23" s="35"/>
      <c r="S23" s="35"/>
      <c r="T23" s="40">
        <f>SUM(Q23:S23)</f>
        <v>0</v>
      </c>
      <c r="U23" s="35"/>
      <c r="V23" s="35"/>
      <c r="W23" s="35"/>
      <c r="X23" s="40">
        <f>SUM(U23:W23)</f>
        <v>0</v>
      </c>
      <c r="Y23" s="35"/>
      <c r="Z23" s="35"/>
      <c r="AA23" s="35"/>
      <c r="AB23" s="40">
        <f>SUM(Y23:AA23)</f>
        <v>0</v>
      </c>
      <c r="AC23" s="35">
        <v>3000000</v>
      </c>
      <c r="AD23" s="35"/>
      <c r="AE23" s="35"/>
      <c r="AF23" s="40">
        <f>SUM(AC23:AE23)</f>
        <v>3000000</v>
      </c>
      <c r="AG23" s="40">
        <f t="shared" ref="AG23" si="21">SUM(T23,X23,AB23,AF23)</f>
        <v>3000000</v>
      </c>
      <c r="AH23" s="41">
        <f>IF(ISERROR(AG23/$I$23),0,AG23/$I$23)</f>
        <v>0.16666666666666666</v>
      </c>
      <c r="AI23" s="42">
        <f>IF(ISERROR(AG23/$AG$111),"-",AG23/$AG$111)</f>
        <v>7.5405872106613847E-3</v>
      </c>
    </row>
    <row r="24" spans="1:35" outlineLevel="1">
      <c r="A24" s="16">
        <v>2</v>
      </c>
      <c r="B24" s="92" t="s">
        <v>1077</v>
      </c>
      <c r="C24" s="96">
        <v>41968</v>
      </c>
      <c r="D24" s="107" t="s">
        <v>193</v>
      </c>
      <c r="E24" s="260"/>
      <c r="F24" s="92" t="s">
        <v>1084</v>
      </c>
      <c r="G24" s="31"/>
      <c r="H24" s="31"/>
      <c r="I24" s="223"/>
      <c r="J24" s="99">
        <v>3000000</v>
      </c>
      <c r="K24" s="39"/>
      <c r="L24" s="35"/>
      <c r="M24" s="35"/>
      <c r="N24" s="35"/>
      <c r="O24" s="92" t="s">
        <v>131</v>
      </c>
      <c r="P24" s="39"/>
      <c r="Q24" s="35"/>
      <c r="R24" s="35"/>
      <c r="S24" s="35"/>
      <c r="T24" s="40">
        <f t="shared" ref="T24:T28" si="22">SUM(Q24:S24)</f>
        <v>0</v>
      </c>
      <c r="U24" s="35"/>
      <c r="V24" s="35"/>
      <c r="W24" s="35"/>
      <c r="X24" s="40">
        <f t="shared" ref="X24:X28" si="23">SUM(U24:W24)</f>
        <v>0</v>
      </c>
      <c r="Y24" s="35"/>
      <c r="Z24" s="35"/>
      <c r="AA24" s="35"/>
      <c r="AB24" s="40">
        <f t="shared" ref="AB24:AB28" si="24">SUM(Y24:AA24)</f>
        <v>0</v>
      </c>
      <c r="AC24" s="35"/>
      <c r="AD24" s="35"/>
      <c r="AE24" s="35">
        <v>3000000</v>
      </c>
      <c r="AF24" s="40">
        <f t="shared" ref="AF24:AF28" si="25">SUM(AC24:AE24)</f>
        <v>3000000</v>
      </c>
      <c r="AG24" s="40">
        <f t="shared" ref="AG24:AG28" si="26">SUM(T24,X24,AB24,AF24)</f>
        <v>3000000</v>
      </c>
      <c r="AH24" s="41">
        <f t="shared" ref="AH24:AH28" si="27">IF(ISERROR(AG24/$I$23),0,AG24/$I$23)</f>
        <v>0.16666666666666666</v>
      </c>
      <c r="AI24" s="42">
        <f t="shared" ref="AI24:AI28" si="28">IF(ISERROR(AG24/$AG$111),"-",AG24/$AG$111)</f>
        <v>7.5405872106613847E-3</v>
      </c>
    </row>
    <row r="25" spans="1:35" outlineLevel="1">
      <c r="A25" s="16">
        <v>3</v>
      </c>
      <c r="B25" s="92" t="s">
        <v>1078</v>
      </c>
      <c r="C25" s="96">
        <v>41960</v>
      </c>
      <c r="D25" s="107" t="s">
        <v>1082</v>
      </c>
      <c r="E25" s="260"/>
      <c r="F25" s="92" t="s">
        <v>1084</v>
      </c>
      <c r="G25" s="31"/>
      <c r="H25" s="31"/>
      <c r="I25" s="223"/>
      <c r="J25" s="99">
        <v>3000000</v>
      </c>
      <c r="K25" s="39"/>
      <c r="L25" s="35"/>
      <c r="M25" s="35"/>
      <c r="N25" s="35"/>
      <c r="O25" s="92" t="s">
        <v>131</v>
      </c>
      <c r="P25" s="39"/>
      <c r="Q25" s="35"/>
      <c r="R25" s="35"/>
      <c r="S25" s="35"/>
      <c r="T25" s="40">
        <f t="shared" si="22"/>
        <v>0</v>
      </c>
      <c r="U25" s="35"/>
      <c r="V25" s="35"/>
      <c r="W25" s="35"/>
      <c r="X25" s="40">
        <f t="shared" si="23"/>
        <v>0</v>
      </c>
      <c r="Y25" s="35"/>
      <c r="Z25" s="35"/>
      <c r="AA25" s="35"/>
      <c r="AB25" s="40">
        <f t="shared" si="24"/>
        <v>0</v>
      </c>
      <c r="AC25" s="35">
        <v>3000000</v>
      </c>
      <c r="AD25" s="35"/>
      <c r="AE25" s="35"/>
      <c r="AF25" s="40">
        <f t="shared" si="25"/>
        <v>3000000</v>
      </c>
      <c r="AG25" s="40">
        <f t="shared" si="26"/>
        <v>3000000</v>
      </c>
      <c r="AH25" s="41">
        <f t="shared" si="27"/>
        <v>0.16666666666666666</v>
      </c>
      <c r="AI25" s="42">
        <f t="shared" si="28"/>
        <v>7.5405872106613847E-3</v>
      </c>
    </row>
    <row r="26" spans="1:35" outlineLevel="1">
      <c r="A26" s="16">
        <v>4</v>
      </c>
      <c r="B26" s="92" t="s">
        <v>1079</v>
      </c>
      <c r="C26" s="96">
        <v>41968</v>
      </c>
      <c r="D26" s="107" t="s">
        <v>184</v>
      </c>
      <c r="E26" s="260"/>
      <c r="F26" s="92" t="s">
        <v>1084</v>
      </c>
      <c r="G26" s="31"/>
      <c r="H26" s="31"/>
      <c r="I26" s="223"/>
      <c r="J26" s="99">
        <v>3000000</v>
      </c>
      <c r="K26" s="39"/>
      <c r="L26" s="35"/>
      <c r="M26" s="35"/>
      <c r="N26" s="35"/>
      <c r="O26" s="92" t="s">
        <v>131</v>
      </c>
      <c r="P26" s="39"/>
      <c r="Q26" s="35"/>
      <c r="R26" s="35"/>
      <c r="S26" s="35"/>
      <c r="T26" s="40">
        <f t="shared" si="22"/>
        <v>0</v>
      </c>
      <c r="U26" s="35"/>
      <c r="V26" s="35"/>
      <c r="W26" s="35"/>
      <c r="X26" s="40">
        <f t="shared" si="23"/>
        <v>0</v>
      </c>
      <c r="Y26" s="35"/>
      <c r="Z26" s="35"/>
      <c r="AA26" s="35"/>
      <c r="AB26" s="40">
        <f t="shared" si="24"/>
        <v>0</v>
      </c>
      <c r="AC26" s="35"/>
      <c r="AD26" s="35"/>
      <c r="AE26" s="35">
        <v>3000000</v>
      </c>
      <c r="AF26" s="40">
        <f t="shared" si="25"/>
        <v>3000000</v>
      </c>
      <c r="AG26" s="40">
        <f t="shared" si="26"/>
        <v>3000000</v>
      </c>
      <c r="AH26" s="41">
        <f t="shared" si="27"/>
        <v>0.16666666666666666</v>
      </c>
      <c r="AI26" s="42">
        <f t="shared" si="28"/>
        <v>7.5405872106613847E-3</v>
      </c>
    </row>
    <row r="27" spans="1:35" outlineLevel="1">
      <c r="A27" s="16">
        <v>5</v>
      </c>
      <c r="B27" s="92" t="s">
        <v>1080</v>
      </c>
      <c r="C27" s="96">
        <v>41960</v>
      </c>
      <c r="D27" s="107" t="s">
        <v>194</v>
      </c>
      <c r="E27" s="260"/>
      <c r="F27" s="92" t="s">
        <v>1084</v>
      </c>
      <c r="G27" s="31"/>
      <c r="H27" s="31"/>
      <c r="I27" s="223"/>
      <c r="J27" s="99">
        <v>3000000</v>
      </c>
      <c r="K27" s="39"/>
      <c r="L27" s="35"/>
      <c r="M27" s="35"/>
      <c r="N27" s="35"/>
      <c r="O27" s="92" t="s">
        <v>131</v>
      </c>
      <c r="P27" s="39"/>
      <c r="Q27" s="35"/>
      <c r="R27" s="35"/>
      <c r="S27" s="35"/>
      <c r="T27" s="40">
        <f t="shared" si="22"/>
        <v>0</v>
      </c>
      <c r="U27" s="35"/>
      <c r="V27" s="35"/>
      <c r="W27" s="35"/>
      <c r="X27" s="40">
        <f t="shared" si="23"/>
        <v>0</v>
      </c>
      <c r="Y27" s="35"/>
      <c r="Z27" s="35"/>
      <c r="AA27" s="35"/>
      <c r="AB27" s="40">
        <f t="shared" si="24"/>
        <v>0</v>
      </c>
      <c r="AC27" s="35">
        <v>3000000</v>
      </c>
      <c r="AD27" s="35"/>
      <c r="AE27" s="35"/>
      <c r="AF27" s="40">
        <f t="shared" si="25"/>
        <v>3000000</v>
      </c>
      <c r="AG27" s="40">
        <f t="shared" si="26"/>
        <v>3000000</v>
      </c>
      <c r="AH27" s="41">
        <f t="shared" si="27"/>
        <v>0.16666666666666666</v>
      </c>
      <c r="AI27" s="42">
        <f t="shared" si="28"/>
        <v>7.5405872106613847E-3</v>
      </c>
    </row>
    <row r="28" spans="1:35" outlineLevel="1">
      <c r="A28" s="16">
        <v>6</v>
      </c>
      <c r="B28" s="92" t="s">
        <v>1081</v>
      </c>
      <c r="C28" s="96">
        <v>41957</v>
      </c>
      <c r="D28" s="107" t="s">
        <v>187</v>
      </c>
      <c r="E28" s="261"/>
      <c r="F28" s="92" t="s">
        <v>1084</v>
      </c>
      <c r="G28" s="31"/>
      <c r="H28" s="31"/>
      <c r="I28" s="180"/>
      <c r="J28" s="99">
        <v>3000000</v>
      </c>
      <c r="K28" s="39"/>
      <c r="L28" s="35"/>
      <c r="M28" s="35"/>
      <c r="N28" s="35"/>
      <c r="O28" s="92" t="s">
        <v>131</v>
      </c>
      <c r="P28" s="39"/>
      <c r="Q28" s="35"/>
      <c r="R28" s="35"/>
      <c r="S28" s="35"/>
      <c r="T28" s="40">
        <f t="shared" si="22"/>
        <v>0</v>
      </c>
      <c r="U28" s="35"/>
      <c r="V28" s="35"/>
      <c r="W28" s="35"/>
      <c r="X28" s="40">
        <f t="shared" si="23"/>
        <v>0</v>
      </c>
      <c r="Y28" s="35"/>
      <c r="Z28" s="35"/>
      <c r="AA28" s="35"/>
      <c r="AB28" s="40">
        <f t="shared" si="24"/>
        <v>0</v>
      </c>
      <c r="AC28" s="35">
        <v>3000000</v>
      </c>
      <c r="AD28" s="35"/>
      <c r="AE28" s="35"/>
      <c r="AF28" s="40">
        <f t="shared" si="25"/>
        <v>3000000</v>
      </c>
      <c r="AG28" s="40">
        <f t="shared" si="26"/>
        <v>3000000</v>
      </c>
      <c r="AH28" s="41">
        <f t="shared" si="27"/>
        <v>0.16666666666666666</v>
      </c>
      <c r="AI28" s="42">
        <f t="shared" si="28"/>
        <v>7.5405872106613847E-3</v>
      </c>
    </row>
    <row r="29" spans="1:35" ht="12.75" customHeight="1">
      <c r="A29" s="181" t="s">
        <v>58</v>
      </c>
      <c r="B29" s="182"/>
      <c r="C29" s="182"/>
      <c r="D29" s="182"/>
      <c r="E29" s="182"/>
      <c r="F29" s="182"/>
      <c r="G29" s="182"/>
      <c r="H29" s="183"/>
      <c r="I29" s="55">
        <f>SUM(I23:I23)</f>
        <v>18000000</v>
      </c>
      <c r="J29" s="55">
        <f>SUM(J23:J28)</f>
        <v>18000000</v>
      </c>
      <c r="K29" s="56"/>
      <c r="L29" s="55">
        <f>SUM(L23:L23)</f>
        <v>0</v>
      </c>
      <c r="M29" s="55">
        <f>SUM(M23:M23)</f>
        <v>0</v>
      </c>
      <c r="N29" s="55">
        <f>SUM(N23:N23)</f>
        <v>0</v>
      </c>
      <c r="O29" s="57"/>
      <c r="P29" s="59"/>
      <c r="Q29" s="55">
        <f t="shared" ref="Q29:AB29" si="29">SUM(Q23:Q23)</f>
        <v>0</v>
      </c>
      <c r="R29" s="55">
        <f t="shared" si="29"/>
        <v>0</v>
      </c>
      <c r="S29" s="55">
        <f t="shared" si="29"/>
        <v>0</v>
      </c>
      <c r="T29" s="60">
        <f t="shared" si="29"/>
        <v>0</v>
      </c>
      <c r="U29" s="55">
        <f t="shared" si="29"/>
        <v>0</v>
      </c>
      <c r="V29" s="55">
        <f t="shared" si="29"/>
        <v>0</v>
      </c>
      <c r="W29" s="55">
        <f t="shared" si="29"/>
        <v>0</v>
      </c>
      <c r="X29" s="60">
        <f t="shared" si="29"/>
        <v>0</v>
      </c>
      <c r="Y29" s="55">
        <f t="shared" si="29"/>
        <v>0</v>
      </c>
      <c r="Z29" s="55">
        <f t="shared" si="29"/>
        <v>0</v>
      </c>
      <c r="AA29" s="55">
        <f t="shared" si="29"/>
        <v>0</v>
      </c>
      <c r="AB29" s="60">
        <f t="shared" si="29"/>
        <v>0</v>
      </c>
      <c r="AC29" s="55">
        <f>SUM(AC23:AC28)</f>
        <v>12000000</v>
      </c>
      <c r="AD29" s="55">
        <f t="shared" ref="AD29:AE29" si="30">SUM(AD23:AD28)</f>
        <v>0</v>
      </c>
      <c r="AE29" s="55">
        <f t="shared" si="30"/>
        <v>6000000</v>
      </c>
      <c r="AF29" s="60">
        <f>SUM(AF23:AF28)</f>
        <v>18000000</v>
      </c>
      <c r="AG29" s="53">
        <f>SUM(AG23:AG28)</f>
        <v>18000000</v>
      </c>
      <c r="AH29" s="54">
        <f>IF(ISERROR(AG29/I29),0,AG29/I29)</f>
        <v>1</v>
      </c>
      <c r="AI29" s="54">
        <f>IF(ISERROR(AG29/$AG$111),0,AG29/$AG$111)</f>
        <v>4.5243523263968306E-2</v>
      </c>
    </row>
    <row r="30" spans="1:35" ht="12.75" customHeight="1">
      <c r="A30" s="36"/>
      <c r="B30" s="187" t="s">
        <v>59</v>
      </c>
      <c r="C30" s="188"/>
      <c r="D30" s="189"/>
      <c r="E30" s="18"/>
      <c r="F30" s="19"/>
      <c r="G30" s="20"/>
      <c r="H30" s="20"/>
      <c r="I30" s="179">
        <v>29000000</v>
      </c>
      <c r="J30" s="22"/>
      <c r="K30" s="23"/>
      <c r="L30" s="24"/>
      <c r="M30" s="24"/>
      <c r="N30" s="24"/>
      <c r="O30" s="19"/>
      <c r="P30" s="25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6"/>
      <c r="AI30" s="26"/>
    </row>
    <row r="31" spans="1:35" outlineLevel="1">
      <c r="A31" s="16">
        <v>1</v>
      </c>
      <c r="B31" s="92" t="s">
        <v>1201</v>
      </c>
      <c r="C31" s="96">
        <v>41995</v>
      </c>
      <c r="D31" s="107" t="s">
        <v>489</v>
      </c>
      <c r="E31" s="259" t="s">
        <v>1083</v>
      </c>
      <c r="F31" s="92" t="s">
        <v>1084</v>
      </c>
      <c r="G31" s="31"/>
      <c r="H31" s="31"/>
      <c r="I31" s="223"/>
      <c r="J31" s="99">
        <v>3625000</v>
      </c>
      <c r="K31" s="39"/>
      <c r="L31" s="35"/>
      <c r="M31" s="35"/>
      <c r="N31" s="35"/>
      <c r="O31" s="92" t="s">
        <v>131</v>
      </c>
      <c r="P31" s="39"/>
      <c r="Q31" s="35"/>
      <c r="R31" s="35"/>
      <c r="S31" s="35"/>
      <c r="T31" s="40">
        <f>SUM(Q31:S31)</f>
        <v>0</v>
      </c>
      <c r="U31" s="35"/>
      <c r="V31" s="35"/>
      <c r="W31" s="35"/>
      <c r="X31" s="40">
        <f>SUM(U31:W31)</f>
        <v>0</v>
      </c>
      <c r="Y31" s="35"/>
      <c r="Z31" s="35"/>
      <c r="AA31" s="35"/>
      <c r="AB31" s="40">
        <f>SUM(Y31:AA31)</f>
        <v>0</v>
      </c>
      <c r="AC31" s="35"/>
      <c r="AD31" s="35"/>
      <c r="AE31" s="35">
        <v>3625000</v>
      </c>
      <c r="AF31" s="40">
        <f>SUM(AC31:AE31)</f>
        <v>3625000</v>
      </c>
      <c r="AG31" s="40">
        <f t="shared" ref="AG31" si="31">SUM(T31,X31,AB31,AF31)</f>
        <v>3625000</v>
      </c>
      <c r="AH31" s="41">
        <f>IF(ISERROR(AG31/$I$30),0,AG31/$I$30)</f>
        <v>0.125</v>
      </c>
      <c r="AI31" s="42">
        <f>IF(ISERROR(AG31/$AG$111),"-",AG31/$AG$111)</f>
        <v>9.1115428795491733E-3</v>
      </c>
    </row>
    <row r="32" spans="1:35" outlineLevel="1">
      <c r="A32" s="16">
        <v>2</v>
      </c>
      <c r="B32" s="92" t="s">
        <v>1202</v>
      </c>
      <c r="C32" s="96">
        <v>41992</v>
      </c>
      <c r="D32" s="107" t="s">
        <v>477</v>
      </c>
      <c r="E32" s="260"/>
      <c r="F32" s="92" t="s">
        <v>1084</v>
      </c>
      <c r="G32" s="31"/>
      <c r="H32" s="31"/>
      <c r="I32" s="223"/>
      <c r="J32" s="99">
        <v>3625000</v>
      </c>
      <c r="K32" s="39"/>
      <c r="L32" s="35"/>
      <c r="M32" s="35"/>
      <c r="N32" s="35"/>
      <c r="O32" s="92" t="s">
        <v>131</v>
      </c>
      <c r="P32" s="39"/>
      <c r="Q32" s="35"/>
      <c r="R32" s="35"/>
      <c r="S32" s="35"/>
      <c r="T32" s="40">
        <f t="shared" ref="T32:T38" si="32">SUM(Q32:S32)</f>
        <v>0</v>
      </c>
      <c r="U32" s="35"/>
      <c r="V32" s="35"/>
      <c r="W32" s="35"/>
      <c r="X32" s="40">
        <f t="shared" ref="X32:X38" si="33">SUM(U32:W32)</f>
        <v>0</v>
      </c>
      <c r="Y32" s="35"/>
      <c r="Z32" s="35"/>
      <c r="AA32" s="35"/>
      <c r="AB32" s="40">
        <f t="shared" ref="AB32:AB38" si="34">SUM(Y32:AA32)</f>
        <v>0</v>
      </c>
      <c r="AC32" s="35"/>
      <c r="AD32" s="35"/>
      <c r="AE32" s="35">
        <v>3625000</v>
      </c>
      <c r="AF32" s="40">
        <f t="shared" ref="AF32:AF38" si="35">SUM(AC32:AE32)</f>
        <v>3625000</v>
      </c>
      <c r="AG32" s="40">
        <f t="shared" ref="AG32:AG38" si="36">SUM(T32,X32,AB32,AF32)</f>
        <v>3625000</v>
      </c>
      <c r="AH32" s="41">
        <f t="shared" ref="AH32:AH38" si="37">IF(ISERROR(AG32/$I$30),0,AG32/$I$30)</f>
        <v>0.125</v>
      </c>
      <c r="AI32" s="42">
        <f t="shared" ref="AI32:AI38" si="38">IF(ISERROR(AG32/$AG$111),"-",AG32/$AG$111)</f>
        <v>9.1115428795491733E-3</v>
      </c>
    </row>
    <row r="33" spans="1:35" outlineLevel="1">
      <c r="A33" s="16">
        <v>3</v>
      </c>
      <c r="B33" s="92" t="s">
        <v>1203</v>
      </c>
      <c r="C33" s="96">
        <v>41995</v>
      </c>
      <c r="D33" s="107" t="s">
        <v>1209</v>
      </c>
      <c r="E33" s="260"/>
      <c r="F33" s="92" t="s">
        <v>1084</v>
      </c>
      <c r="G33" s="31"/>
      <c r="H33" s="31"/>
      <c r="I33" s="223"/>
      <c r="J33" s="99">
        <v>3625000</v>
      </c>
      <c r="K33" s="39"/>
      <c r="L33" s="35"/>
      <c r="M33" s="35"/>
      <c r="N33" s="35"/>
      <c r="O33" s="92" t="s">
        <v>131</v>
      </c>
      <c r="P33" s="39"/>
      <c r="Q33" s="35"/>
      <c r="R33" s="35"/>
      <c r="S33" s="35"/>
      <c r="T33" s="40">
        <f t="shared" si="32"/>
        <v>0</v>
      </c>
      <c r="U33" s="35"/>
      <c r="V33" s="35"/>
      <c r="W33" s="35"/>
      <c r="X33" s="40">
        <f t="shared" si="33"/>
        <v>0</v>
      </c>
      <c r="Y33" s="35"/>
      <c r="Z33" s="35"/>
      <c r="AA33" s="35"/>
      <c r="AB33" s="40">
        <f t="shared" si="34"/>
        <v>0</v>
      </c>
      <c r="AC33" s="35"/>
      <c r="AD33" s="35"/>
      <c r="AE33" s="35">
        <v>3625000</v>
      </c>
      <c r="AF33" s="40">
        <f t="shared" si="35"/>
        <v>3625000</v>
      </c>
      <c r="AG33" s="40">
        <f t="shared" si="36"/>
        <v>3625000</v>
      </c>
      <c r="AH33" s="41">
        <f t="shared" si="37"/>
        <v>0.125</v>
      </c>
      <c r="AI33" s="42">
        <f t="shared" si="38"/>
        <v>9.1115428795491733E-3</v>
      </c>
    </row>
    <row r="34" spans="1:35" outlineLevel="1">
      <c r="A34" s="16">
        <v>4</v>
      </c>
      <c r="B34" s="92" t="s">
        <v>1204</v>
      </c>
      <c r="C34" s="96">
        <v>41992</v>
      </c>
      <c r="D34" s="107" t="s">
        <v>481</v>
      </c>
      <c r="E34" s="260"/>
      <c r="F34" s="92" t="s">
        <v>1084</v>
      </c>
      <c r="G34" s="31"/>
      <c r="H34" s="31"/>
      <c r="I34" s="223"/>
      <c r="J34" s="99">
        <v>3625000</v>
      </c>
      <c r="K34" s="39"/>
      <c r="L34" s="35"/>
      <c r="M34" s="35"/>
      <c r="N34" s="35"/>
      <c r="O34" s="92" t="s">
        <v>131</v>
      </c>
      <c r="P34" s="39"/>
      <c r="Q34" s="35"/>
      <c r="R34" s="35"/>
      <c r="S34" s="35"/>
      <c r="T34" s="40">
        <f t="shared" si="32"/>
        <v>0</v>
      </c>
      <c r="U34" s="35"/>
      <c r="V34" s="35"/>
      <c r="W34" s="35"/>
      <c r="X34" s="40">
        <f t="shared" si="33"/>
        <v>0</v>
      </c>
      <c r="Y34" s="35"/>
      <c r="Z34" s="35"/>
      <c r="AA34" s="35"/>
      <c r="AB34" s="40">
        <f t="shared" si="34"/>
        <v>0</v>
      </c>
      <c r="AC34" s="35"/>
      <c r="AD34" s="35"/>
      <c r="AE34" s="35">
        <v>3625000</v>
      </c>
      <c r="AF34" s="40">
        <f t="shared" si="35"/>
        <v>3625000</v>
      </c>
      <c r="AG34" s="40">
        <f t="shared" si="36"/>
        <v>3625000</v>
      </c>
      <c r="AH34" s="41">
        <f t="shared" si="37"/>
        <v>0.125</v>
      </c>
      <c r="AI34" s="42">
        <f t="shared" si="38"/>
        <v>9.1115428795491733E-3</v>
      </c>
    </row>
    <row r="35" spans="1:35" outlineLevel="1">
      <c r="A35" s="16">
        <v>5</v>
      </c>
      <c r="B35" s="92" t="s">
        <v>1205</v>
      </c>
      <c r="C35" s="96">
        <v>41995</v>
      </c>
      <c r="D35" s="107" t="s">
        <v>1096</v>
      </c>
      <c r="E35" s="260"/>
      <c r="F35" s="92" t="s">
        <v>1084</v>
      </c>
      <c r="G35" s="31"/>
      <c r="H35" s="31"/>
      <c r="I35" s="223"/>
      <c r="J35" s="99">
        <v>3625000</v>
      </c>
      <c r="K35" s="39"/>
      <c r="L35" s="35"/>
      <c r="M35" s="35"/>
      <c r="N35" s="35"/>
      <c r="O35" s="92" t="s">
        <v>131</v>
      </c>
      <c r="P35" s="39"/>
      <c r="Q35" s="35"/>
      <c r="R35" s="35"/>
      <c r="S35" s="35"/>
      <c r="T35" s="40">
        <f t="shared" si="32"/>
        <v>0</v>
      </c>
      <c r="U35" s="35"/>
      <c r="V35" s="35"/>
      <c r="W35" s="35"/>
      <c r="X35" s="40">
        <f t="shared" si="33"/>
        <v>0</v>
      </c>
      <c r="Y35" s="35"/>
      <c r="Z35" s="35"/>
      <c r="AA35" s="35"/>
      <c r="AB35" s="40">
        <f t="shared" si="34"/>
        <v>0</v>
      </c>
      <c r="AC35" s="35"/>
      <c r="AD35" s="35"/>
      <c r="AE35" s="35">
        <v>3625000</v>
      </c>
      <c r="AF35" s="40">
        <f t="shared" si="35"/>
        <v>3625000</v>
      </c>
      <c r="AG35" s="40">
        <f t="shared" si="36"/>
        <v>3625000</v>
      </c>
      <c r="AH35" s="41">
        <f t="shared" si="37"/>
        <v>0.125</v>
      </c>
      <c r="AI35" s="42">
        <f t="shared" si="38"/>
        <v>9.1115428795491733E-3</v>
      </c>
    </row>
    <row r="36" spans="1:35" ht="22.5" outlineLevel="1">
      <c r="A36" s="16">
        <v>6</v>
      </c>
      <c r="B36" s="92" t="s">
        <v>1206</v>
      </c>
      <c r="C36" s="96">
        <v>41992</v>
      </c>
      <c r="D36" s="107" t="s">
        <v>1210</v>
      </c>
      <c r="E36" s="260"/>
      <c r="F36" s="92" t="s">
        <v>1084</v>
      </c>
      <c r="G36" s="31"/>
      <c r="H36" s="31"/>
      <c r="I36" s="223"/>
      <c r="J36" s="99">
        <v>3625000</v>
      </c>
      <c r="K36" s="39"/>
      <c r="L36" s="35"/>
      <c r="M36" s="35"/>
      <c r="N36" s="35"/>
      <c r="O36" s="92" t="s">
        <v>131</v>
      </c>
      <c r="P36" s="39"/>
      <c r="Q36" s="35"/>
      <c r="R36" s="35"/>
      <c r="S36" s="35"/>
      <c r="T36" s="40">
        <f t="shared" si="32"/>
        <v>0</v>
      </c>
      <c r="U36" s="35"/>
      <c r="V36" s="35"/>
      <c r="W36" s="35"/>
      <c r="X36" s="40">
        <f t="shared" si="33"/>
        <v>0</v>
      </c>
      <c r="Y36" s="35"/>
      <c r="Z36" s="35"/>
      <c r="AA36" s="35"/>
      <c r="AB36" s="40">
        <f t="shared" si="34"/>
        <v>0</v>
      </c>
      <c r="AC36" s="35"/>
      <c r="AD36" s="35"/>
      <c r="AE36" s="35">
        <v>3625000</v>
      </c>
      <c r="AF36" s="40">
        <f t="shared" si="35"/>
        <v>3625000</v>
      </c>
      <c r="AG36" s="40">
        <f t="shared" si="36"/>
        <v>3625000</v>
      </c>
      <c r="AH36" s="41">
        <f t="shared" si="37"/>
        <v>0.125</v>
      </c>
      <c r="AI36" s="42">
        <f t="shared" si="38"/>
        <v>9.1115428795491733E-3</v>
      </c>
    </row>
    <row r="37" spans="1:35" ht="22.5" outlineLevel="1">
      <c r="A37" s="16">
        <v>7</v>
      </c>
      <c r="B37" s="92" t="s">
        <v>1207</v>
      </c>
      <c r="C37" s="96">
        <v>41995</v>
      </c>
      <c r="D37" s="107" t="s">
        <v>479</v>
      </c>
      <c r="E37" s="260"/>
      <c r="F37" s="92" t="s">
        <v>1084</v>
      </c>
      <c r="G37" s="31"/>
      <c r="H37" s="31"/>
      <c r="I37" s="223"/>
      <c r="J37" s="99">
        <v>3625000</v>
      </c>
      <c r="K37" s="39"/>
      <c r="L37" s="35"/>
      <c r="M37" s="35"/>
      <c r="N37" s="35"/>
      <c r="O37" s="92" t="s">
        <v>131</v>
      </c>
      <c r="P37" s="39"/>
      <c r="Q37" s="35"/>
      <c r="R37" s="35"/>
      <c r="S37" s="35"/>
      <c r="T37" s="40">
        <f t="shared" si="32"/>
        <v>0</v>
      </c>
      <c r="U37" s="35"/>
      <c r="V37" s="35"/>
      <c r="W37" s="35"/>
      <c r="X37" s="40">
        <f t="shared" si="33"/>
        <v>0</v>
      </c>
      <c r="Y37" s="35"/>
      <c r="Z37" s="35"/>
      <c r="AA37" s="35"/>
      <c r="AB37" s="40">
        <f t="shared" si="34"/>
        <v>0</v>
      </c>
      <c r="AC37" s="35"/>
      <c r="AD37" s="35"/>
      <c r="AE37" s="35">
        <v>3625000</v>
      </c>
      <c r="AF37" s="40">
        <f t="shared" si="35"/>
        <v>3625000</v>
      </c>
      <c r="AG37" s="40">
        <f t="shared" si="36"/>
        <v>3625000</v>
      </c>
      <c r="AH37" s="41">
        <f t="shared" si="37"/>
        <v>0.125</v>
      </c>
      <c r="AI37" s="42">
        <f t="shared" si="38"/>
        <v>9.1115428795491733E-3</v>
      </c>
    </row>
    <row r="38" spans="1:35" outlineLevel="1">
      <c r="A38" s="16">
        <v>8</v>
      </c>
      <c r="B38" s="92" t="s">
        <v>1208</v>
      </c>
      <c r="C38" s="96">
        <v>41995</v>
      </c>
      <c r="D38" s="107" t="s">
        <v>483</v>
      </c>
      <c r="E38" s="261"/>
      <c r="F38" s="92" t="s">
        <v>1084</v>
      </c>
      <c r="G38" s="31"/>
      <c r="H38" s="31"/>
      <c r="I38" s="180"/>
      <c r="J38" s="99">
        <v>3625000</v>
      </c>
      <c r="K38" s="39"/>
      <c r="L38" s="35"/>
      <c r="M38" s="35"/>
      <c r="N38" s="35"/>
      <c r="O38" s="92" t="s">
        <v>131</v>
      </c>
      <c r="P38" s="39"/>
      <c r="Q38" s="35"/>
      <c r="R38" s="35"/>
      <c r="S38" s="35"/>
      <c r="T38" s="40">
        <f t="shared" si="32"/>
        <v>0</v>
      </c>
      <c r="U38" s="35"/>
      <c r="V38" s="35"/>
      <c r="W38" s="35"/>
      <c r="X38" s="40">
        <f t="shared" si="33"/>
        <v>0</v>
      </c>
      <c r="Y38" s="35"/>
      <c r="Z38" s="35"/>
      <c r="AA38" s="35"/>
      <c r="AB38" s="40">
        <f t="shared" si="34"/>
        <v>0</v>
      </c>
      <c r="AC38" s="35"/>
      <c r="AD38" s="35"/>
      <c r="AE38" s="35">
        <v>3625000</v>
      </c>
      <c r="AF38" s="40">
        <f t="shared" si="35"/>
        <v>3625000</v>
      </c>
      <c r="AG38" s="40">
        <f t="shared" si="36"/>
        <v>3625000</v>
      </c>
      <c r="AH38" s="41">
        <f t="shared" si="37"/>
        <v>0.125</v>
      </c>
      <c r="AI38" s="42">
        <f t="shared" si="38"/>
        <v>9.1115428795491733E-3</v>
      </c>
    </row>
    <row r="39" spans="1:35" ht="12.75" customHeight="1">
      <c r="A39" s="181" t="s">
        <v>60</v>
      </c>
      <c r="B39" s="182"/>
      <c r="C39" s="182"/>
      <c r="D39" s="182"/>
      <c r="E39" s="182"/>
      <c r="F39" s="182"/>
      <c r="G39" s="182"/>
      <c r="H39" s="183"/>
      <c r="I39" s="55">
        <f>SUM(I30:I30)</f>
        <v>29000000</v>
      </c>
      <c r="J39" s="55">
        <f>SUM(J31:J38)</f>
        <v>29000000</v>
      </c>
      <c r="K39" s="56"/>
      <c r="L39" s="55">
        <f>SUM(L31:L31)</f>
        <v>0</v>
      </c>
      <c r="M39" s="55">
        <f>SUM(M31:M31)</f>
        <v>0</v>
      </c>
      <c r="N39" s="55">
        <f>SUM(N31:N31)</f>
        <v>0</v>
      </c>
      <c r="O39" s="57"/>
      <c r="P39" s="59"/>
      <c r="Q39" s="55">
        <f t="shared" ref="Q39:AB39" si="39">SUM(Q31:Q31)</f>
        <v>0</v>
      </c>
      <c r="R39" s="55">
        <f t="shared" si="39"/>
        <v>0</v>
      </c>
      <c r="S39" s="55">
        <f t="shared" si="39"/>
        <v>0</v>
      </c>
      <c r="T39" s="60">
        <f t="shared" si="39"/>
        <v>0</v>
      </c>
      <c r="U39" s="55">
        <f t="shared" si="39"/>
        <v>0</v>
      </c>
      <c r="V39" s="55">
        <f t="shared" si="39"/>
        <v>0</v>
      </c>
      <c r="W39" s="55">
        <f t="shared" si="39"/>
        <v>0</v>
      </c>
      <c r="X39" s="60">
        <f t="shared" si="39"/>
        <v>0</v>
      </c>
      <c r="Y39" s="55">
        <f t="shared" si="39"/>
        <v>0</v>
      </c>
      <c r="Z39" s="55">
        <f t="shared" si="39"/>
        <v>0</v>
      </c>
      <c r="AA39" s="55">
        <f t="shared" si="39"/>
        <v>0</v>
      </c>
      <c r="AB39" s="60">
        <f t="shared" si="39"/>
        <v>0</v>
      </c>
      <c r="AC39" s="55">
        <f>SUM(AC31:AC38)</f>
        <v>0</v>
      </c>
      <c r="AD39" s="55">
        <f t="shared" ref="AD39:AE39" si="40">SUM(AD31:AD38)</f>
        <v>0</v>
      </c>
      <c r="AE39" s="55">
        <f t="shared" si="40"/>
        <v>29000000</v>
      </c>
      <c r="AF39" s="60">
        <f>SUM(AF31:AF38)</f>
        <v>29000000</v>
      </c>
      <c r="AG39" s="53">
        <f>SUM(AG31:AG38)</f>
        <v>29000000</v>
      </c>
      <c r="AH39" s="54">
        <f>IF(ISERROR(AG39/I39),0,AG39/I39)</f>
        <v>1</v>
      </c>
      <c r="AI39" s="54">
        <f>IF(ISERROR(AG39/$AG$111),0,AG39/$AG$111)</f>
        <v>7.2892343036393387E-2</v>
      </c>
    </row>
    <row r="40" spans="1:35" ht="12.75" customHeight="1">
      <c r="A40" s="36"/>
      <c r="B40" s="187" t="s">
        <v>15</v>
      </c>
      <c r="C40" s="188"/>
      <c r="D40" s="189"/>
      <c r="E40" s="18"/>
      <c r="F40" s="19"/>
      <c r="G40" s="20"/>
      <c r="H40" s="20"/>
      <c r="I40" s="179">
        <v>24000000</v>
      </c>
      <c r="J40" s="22"/>
      <c r="K40" s="23"/>
      <c r="L40" s="24"/>
      <c r="M40" s="24"/>
      <c r="N40" s="24"/>
      <c r="O40" s="19"/>
      <c r="P40" s="25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6"/>
      <c r="AI40" s="26"/>
    </row>
    <row r="41" spans="1:35" outlineLevel="1">
      <c r="A41" s="124">
        <v>1</v>
      </c>
      <c r="B41" s="92" t="s">
        <v>1211</v>
      </c>
      <c r="C41" s="96">
        <v>41995</v>
      </c>
      <c r="D41" s="107" t="s">
        <v>256</v>
      </c>
      <c r="E41" s="259" t="s">
        <v>1083</v>
      </c>
      <c r="F41" s="92" t="s">
        <v>1084</v>
      </c>
      <c r="G41" s="31"/>
      <c r="H41" s="31"/>
      <c r="I41" s="223"/>
      <c r="J41" s="99">
        <v>6000000</v>
      </c>
      <c r="K41" s="39"/>
      <c r="L41" s="35"/>
      <c r="M41" s="35"/>
      <c r="N41" s="102"/>
      <c r="O41" s="92" t="s">
        <v>131</v>
      </c>
      <c r="P41" s="39"/>
      <c r="Q41" s="35"/>
      <c r="R41" s="35"/>
      <c r="S41" s="35"/>
      <c r="T41" s="40">
        <f>SUM(Q41:S41)</f>
        <v>0</v>
      </c>
      <c r="U41" s="35"/>
      <c r="V41" s="35"/>
      <c r="W41" s="35"/>
      <c r="X41" s="40">
        <f>SUM(U41:W41)</f>
        <v>0</v>
      </c>
      <c r="Y41" s="35"/>
      <c r="Z41" s="35"/>
      <c r="AA41" s="35"/>
      <c r="AB41" s="40">
        <f>SUM(Y41:AA41)</f>
        <v>0</v>
      </c>
      <c r="AC41" s="35"/>
      <c r="AD41" s="99">
        <v>6000000</v>
      </c>
      <c r="AE41" s="35"/>
      <c r="AF41" s="40">
        <f>SUM(AC41:AE41)</f>
        <v>6000000</v>
      </c>
      <c r="AG41" s="40">
        <f t="shared" ref="AG41" si="41">SUM(T41,X41,AB41,AF41)</f>
        <v>6000000</v>
      </c>
      <c r="AH41" s="41">
        <f>IF(ISERROR(AG41/$I$40),0,AG41/$I$40)</f>
        <v>0.25</v>
      </c>
      <c r="AI41" s="42">
        <f>IF(ISERROR(AG41/$AG$111),"-",AG41/$AG$111)</f>
        <v>1.5081174421322769E-2</v>
      </c>
    </row>
    <row r="42" spans="1:35" outlineLevel="1">
      <c r="A42" s="124">
        <v>2</v>
      </c>
      <c r="B42" s="92" t="s">
        <v>1212</v>
      </c>
      <c r="C42" s="96">
        <v>41995</v>
      </c>
      <c r="D42" s="107" t="s">
        <v>269</v>
      </c>
      <c r="E42" s="260"/>
      <c r="F42" s="92" t="s">
        <v>1084</v>
      </c>
      <c r="G42" s="31"/>
      <c r="H42" s="31"/>
      <c r="I42" s="223"/>
      <c r="J42" s="99">
        <v>6000000</v>
      </c>
      <c r="K42" s="39"/>
      <c r="L42" s="35"/>
      <c r="M42" s="35"/>
      <c r="N42" s="102"/>
      <c r="O42" s="92" t="s">
        <v>131</v>
      </c>
      <c r="P42" s="39"/>
      <c r="Q42" s="35"/>
      <c r="R42" s="35"/>
      <c r="S42" s="35"/>
      <c r="T42" s="40">
        <f t="shared" ref="T42:T44" si="42">SUM(Q42:S42)</f>
        <v>0</v>
      </c>
      <c r="U42" s="35"/>
      <c r="V42" s="35"/>
      <c r="W42" s="35"/>
      <c r="X42" s="40">
        <f t="shared" ref="X42:X44" si="43">SUM(U42:W42)</f>
        <v>0</v>
      </c>
      <c r="Y42" s="35"/>
      <c r="Z42" s="35"/>
      <c r="AA42" s="35"/>
      <c r="AB42" s="40">
        <f t="shared" ref="AB42:AB44" si="44">SUM(Y42:AA42)</f>
        <v>0</v>
      </c>
      <c r="AC42" s="35"/>
      <c r="AD42" s="99">
        <v>6000000</v>
      </c>
      <c r="AE42" s="35"/>
      <c r="AF42" s="40">
        <f t="shared" ref="AF42:AF44" si="45">SUM(AC42:AE42)</f>
        <v>6000000</v>
      </c>
      <c r="AG42" s="40">
        <f t="shared" ref="AG42:AG44" si="46">SUM(T42,X42,AB42,AF42)</f>
        <v>6000000</v>
      </c>
      <c r="AH42" s="41">
        <f t="shared" ref="AH42:AH44" si="47">IF(ISERROR(AG42/$I$40),0,AG42/$I$40)</f>
        <v>0.25</v>
      </c>
      <c r="AI42" s="42">
        <f t="shared" ref="AI42:AI44" si="48">IF(ISERROR(AG42/$AG$111),"-",AG42/$AG$111)</f>
        <v>1.5081174421322769E-2</v>
      </c>
    </row>
    <row r="43" spans="1:35" ht="22.5" outlineLevel="1">
      <c r="A43" s="124">
        <v>3</v>
      </c>
      <c r="B43" s="92" t="s">
        <v>1213</v>
      </c>
      <c r="C43" s="96">
        <v>41995</v>
      </c>
      <c r="D43" s="107" t="s">
        <v>1215</v>
      </c>
      <c r="E43" s="260"/>
      <c r="F43" s="92" t="s">
        <v>1084</v>
      </c>
      <c r="G43" s="31"/>
      <c r="H43" s="31"/>
      <c r="I43" s="223"/>
      <c r="J43" s="99">
        <v>6000000</v>
      </c>
      <c r="K43" s="39"/>
      <c r="L43" s="35"/>
      <c r="M43" s="35"/>
      <c r="N43" s="102"/>
      <c r="O43" s="92" t="s">
        <v>131</v>
      </c>
      <c r="P43" s="39"/>
      <c r="Q43" s="35"/>
      <c r="R43" s="35"/>
      <c r="S43" s="35"/>
      <c r="T43" s="40">
        <f t="shared" si="42"/>
        <v>0</v>
      </c>
      <c r="U43" s="35"/>
      <c r="V43" s="35"/>
      <c r="W43" s="35"/>
      <c r="X43" s="40">
        <f t="shared" si="43"/>
        <v>0</v>
      </c>
      <c r="Y43" s="35"/>
      <c r="Z43" s="35"/>
      <c r="AA43" s="35"/>
      <c r="AB43" s="40">
        <f t="shared" si="44"/>
        <v>0</v>
      </c>
      <c r="AC43" s="35"/>
      <c r="AD43" s="99">
        <v>6000000</v>
      </c>
      <c r="AE43" s="35"/>
      <c r="AF43" s="40">
        <f t="shared" si="45"/>
        <v>6000000</v>
      </c>
      <c r="AG43" s="40">
        <f t="shared" si="46"/>
        <v>6000000</v>
      </c>
      <c r="AH43" s="41">
        <f t="shared" si="47"/>
        <v>0.25</v>
      </c>
      <c r="AI43" s="42">
        <f t="shared" si="48"/>
        <v>1.5081174421322769E-2</v>
      </c>
    </row>
    <row r="44" spans="1:35" outlineLevel="1">
      <c r="A44" s="124">
        <v>4</v>
      </c>
      <c r="B44" s="92" t="s">
        <v>1214</v>
      </c>
      <c r="C44" s="96">
        <v>41995</v>
      </c>
      <c r="D44" s="107" t="s">
        <v>255</v>
      </c>
      <c r="E44" s="261"/>
      <c r="F44" s="92" t="s">
        <v>1084</v>
      </c>
      <c r="G44" s="31"/>
      <c r="H44" s="31"/>
      <c r="I44" s="180"/>
      <c r="J44" s="99">
        <v>6000000</v>
      </c>
      <c r="K44" s="39"/>
      <c r="L44" s="35"/>
      <c r="M44" s="35"/>
      <c r="N44" s="102"/>
      <c r="O44" s="92" t="s">
        <v>131</v>
      </c>
      <c r="P44" s="39"/>
      <c r="Q44" s="35"/>
      <c r="R44" s="35"/>
      <c r="S44" s="35"/>
      <c r="T44" s="40">
        <f t="shared" si="42"/>
        <v>0</v>
      </c>
      <c r="U44" s="35"/>
      <c r="V44" s="35"/>
      <c r="W44" s="35"/>
      <c r="X44" s="40">
        <f t="shared" si="43"/>
        <v>0</v>
      </c>
      <c r="Y44" s="35"/>
      <c r="Z44" s="35"/>
      <c r="AA44" s="35"/>
      <c r="AB44" s="40">
        <f t="shared" si="44"/>
        <v>0</v>
      </c>
      <c r="AC44" s="35"/>
      <c r="AD44" s="99">
        <v>6000000</v>
      </c>
      <c r="AE44" s="35"/>
      <c r="AF44" s="40">
        <f t="shared" si="45"/>
        <v>6000000</v>
      </c>
      <c r="AG44" s="40">
        <f t="shared" si="46"/>
        <v>6000000</v>
      </c>
      <c r="AH44" s="41">
        <f t="shared" si="47"/>
        <v>0.25</v>
      </c>
      <c r="AI44" s="42">
        <f t="shared" si="48"/>
        <v>1.5081174421322769E-2</v>
      </c>
    </row>
    <row r="45" spans="1:35" ht="12.75" customHeight="1">
      <c r="A45" s="181" t="s">
        <v>61</v>
      </c>
      <c r="B45" s="182"/>
      <c r="C45" s="182"/>
      <c r="D45" s="182"/>
      <c r="E45" s="182"/>
      <c r="F45" s="182"/>
      <c r="G45" s="182"/>
      <c r="H45" s="183"/>
      <c r="I45" s="55">
        <f>SUM(I40:I40)</f>
        <v>24000000</v>
      </c>
      <c r="J45" s="55">
        <f>SUM(J41:J41)</f>
        <v>6000000</v>
      </c>
      <c r="K45" s="56"/>
      <c r="L45" s="55">
        <f>SUM(L41:L41)</f>
        <v>0</v>
      </c>
      <c r="M45" s="55">
        <f>SUM(M41:M41)</f>
        <v>0</v>
      </c>
      <c r="N45" s="55">
        <f>SUM(N41:N41)</f>
        <v>0</v>
      </c>
      <c r="O45" s="57"/>
      <c r="P45" s="59"/>
      <c r="Q45" s="55">
        <f t="shared" ref="Q45:AB45" si="49">SUM(Q41:Q41)</f>
        <v>0</v>
      </c>
      <c r="R45" s="55">
        <f t="shared" si="49"/>
        <v>0</v>
      </c>
      <c r="S45" s="55">
        <f t="shared" si="49"/>
        <v>0</v>
      </c>
      <c r="T45" s="60">
        <f t="shared" si="49"/>
        <v>0</v>
      </c>
      <c r="U45" s="55">
        <f t="shared" si="49"/>
        <v>0</v>
      </c>
      <c r="V45" s="55">
        <f t="shared" si="49"/>
        <v>0</v>
      </c>
      <c r="W45" s="55">
        <f t="shared" si="49"/>
        <v>0</v>
      </c>
      <c r="X45" s="60">
        <f t="shared" si="49"/>
        <v>0</v>
      </c>
      <c r="Y45" s="55">
        <f t="shared" si="49"/>
        <v>0</v>
      </c>
      <c r="Z45" s="55">
        <f t="shared" si="49"/>
        <v>0</v>
      </c>
      <c r="AA45" s="55">
        <f t="shared" si="49"/>
        <v>0</v>
      </c>
      <c r="AB45" s="60">
        <f t="shared" si="49"/>
        <v>0</v>
      </c>
      <c r="AC45" s="55">
        <f>SUM(AC41:AC44)</f>
        <v>0</v>
      </c>
      <c r="AD45" s="55">
        <f t="shared" ref="AD45:AE45" si="50">SUM(AD41:AD44)</f>
        <v>24000000</v>
      </c>
      <c r="AE45" s="55">
        <f t="shared" si="50"/>
        <v>0</v>
      </c>
      <c r="AF45" s="60">
        <f>SUM(AF41:AF44)</f>
        <v>24000000</v>
      </c>
      <c r="AG45" s="53">
        <f>SUM(AG41:AG44)</f>
        <v>24000000</v>
      </c>
      <c r="AH45" s="54">
        <f>IF(ISERROR(AG45/I45),0,AG45/I45)</f>
        <v>1</v>
      </c>
      <c r="AI45" s="54">
        <f>IF(ISERROR(AG45/$AG$111),0,AG45/$AG$111)</f>
        <v>6.0324697685291077E-2</v>
      </c>
    </row>
    <row r="46" spans="1:35" ht="12.75" customHeight="1">
      <c r="A46" s="36"/>
      <c r="B46" s="187" t="s">
        <v>16</v>
      </c>
      <c r="C46" s="188"/>
      <c r="D46" s="189"/>
      <c r="E46" s="18"/>
      <c r="F46" s="19"/>
      <c r="G46" s="20"/>
      <c r="H46" s="20"/>
      <c r="I46" s="179">
        <v>20000000</v>
      </c>
      <c r="J46" s="22"/>
      <c r="K46" s="23"/>
      <c r="L46" s="24"/>
      <c r="M46" s="24"/>
      <c r="N46" s="24"/>
      <c r="O46" s="19"/>
      <c r="P46" s="25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6"/>
      <c r="AI46" s="26"/>
    </row>
    <row r="47" spans="1:35" outlineLevel="1">
      <c r="A47" s="16">
        <v>1</v>
      </c>
      <c r="B47" s="92" t="s">
        <v>1141</v>
      </c>
      <c r="C47" s="96" t="s">
        <v>1140</v>
      </c>
      <c r="D47" s="107" t="s">
        <v>1145</v>
      </c>
      <c r="E47" s="259" t="s">
        <v>1083</v>
      </c>
      <c r="F47" s="92" t="s">
        <v>1084</v>
      </c>
      <c r="G47" s="92" t="s">
        <v>1140</v>
      </c>
      <c r="H47" s="96">
        <v>42185</v>
      </c>
      <c r="I47" s="223"/>
      <c r="J47" s="99">
        <v>4000000</v>
      </c>
      <c r="K47" s="39"/>
      <c r="L47" s="102"/>
      <c r="M47" s="35"/>
      <c r="N47" s="35"/>
      <c r="O47" s="92" t="s">
        <v>131</v>
      </c>
      <c r="P47" s="39"/>
      <c r="Q47" s="35"/>
      <c r="R47" s="35"/>
      <c r="S47" s="35"/>
      <c r="T47" s="40">
        <f>SUM(Q47:S47)</f>
        <v>0</v>
      </c>
      <c r="U47" s="35"/>
      <c r="V47" s="35"/>
      <c r="W47" s="35"/>
      <c r="X47" s="40">
        <f>SUM(U47:W47)</f>
        <v>0</v>
      </c>
      <c r="Y47" s="35"/>
      <c r="Z47" s="35"/>
      <c r="AA47" s="35"/>
      <c r="AB47" s="40">
        <f>SUM(Y47:AA47)</f>
        <v>0</v>
      </c>
      <c r="AC47" s="35"/>
      <c r="AD47" s="99">
        <v>4000000</v>
      </c>
      <c r="AE47" s="35"/>
      <c r="AF47" s="40">
        <f>SUM(AC47:AE47)</f>
        <v>4000000</v>
      </c>
      <c r="AG47" s="40">
        <f t="shared" ref="AG47" si="51">SUM(T47,X47,AB47,AF47)</f>
        <v>4000000</v>
      </c>
      <c r="AH47" s="41">
        <f>IF(ISERROR(AG47/I46),0,AG47/I46)</f>
        <v>0.2</v>
      </c>
      <c r="AI47" s="42">
        <f>IF(ISERROR(AG47/$AG$111),"-",AG47/$AG$111)</f>
        <v>1.0054116280881847E-2</v>
      </c>
    </row>
    <row r="48" spans="1:35" outlineLevel="1">
      <c r="A48" s="16">
        <v>2</v>
      </c>
      <c r="B48" s="92" t="s">
        <v>1142</v>
      </c>
      <c r="C48" s="96" t="s">
        <v>1140</v>
      </c>
      <c r="D48" s="107" t="s">
        <v>1146</v>
      </c>
      <c r="E48" s="260"/>
      <c r="F48" s="92" t="s">
        <v>1084</v>
      </c>
      <c r="G48" s="92" t="s">
        <v>1140</v>
      </c>
      <c r="H48" s="96">
        <v>42185</v>
      </c>
      <c r="I48" s="223"/>
      <c r="J48" s="99">
        <v>4000000</v>
      </c>
      <c r="K48" s="39"/>
      <c r="L48" s="102"/>
      <c r="M48" s="35"/>
      <c r="N48" s="35"/>
      <c r="O48" s="92" t="s">
        <v>131</v>
      </c>
      <c r="P48" s="39"/>
      <c r="Q48" s="35"/>
      <c r="R48" s="35"/>
      <c r="S48" s="35"/>
      <c r="T48" s="40">
        <f t="shared" ref="T48:T51" si="52">SUM(Q48:S48)</f>
        <v>0</v>
      </c>
      <c r="U48" s="35"/>
      <c r="V48" s="35"/>
      <c r="W48" s="35"/>
      <c r="X48" s="40">
        <f t="shared" ref="X48:X51" si="53">SUM(U48:W48)</f>
        <v>0</v>
      </c>
      <c r="Y48" s="35"/>
      <c r="Z48" s="35"/>
      <c r="AA48" s="35"/>
      <c r="AB48" s="40">
        <f t="shared" ref="AB48:AB51" si="54">SUM(Y48:AA48)</f>
        <v>0</v>
      </c>
      <c r="AC48" s="35"/>
      <c r="AD48" s="99">
        <v>4000000</v>
      </c>
      <c r="AE48" s="35"/>
      <c r="AF48" s="40">
        <f t="shared" ref="AF48:AF51" si="55">SUM(AC48:AE48)</f>
        <v>4000000</v>
      </c>
      <c r="AG48" s="40">
        <f t="shared" ref="AG48:AG51" si="56">SUM(T48,X48,AB48,AF48)</f>
        <v>4000000</v>
      </c>
      <c r="AH48" s="41">
        <f>IF(ISERROR(AG48/I46),0,AG48/I46)</f>
        <v>0.2</v>
      </c>
      <c r="AI48" s="42">
        <f t="shared" ref="AI48:AI49" si="57">IF(ISERROR(AG48/$AG$111),"-",AG48/$AG$111)</f>
        <v>1.0054116280881847E-2</v>
      </c>
    </row>
    <row r="49" spans="1:35" outlineLevel="1">
      <c r="A49" s="124">
        <v>3</v>
      </c>
      <c r="B49" s="92" t="s">
        <v>1143</v>
      </c>
      <c r="C49" s="96" t="s">
        <v>1140</v>
      </c>
      <c r="D49" s="107" t="s">
        <v>1147</v>
      </c>
      <c r="E49" s="260"/>
      <c r="F49" s="92" t="s">
        <v>1084</v>
      </c>
      <c r="G49" s="92" t="s">
        <v>1140</v>
      </c>
      <c r="H49" s="96">
        <v>42185</v>
      </c>
      <c r="I49" s="223"/>
      <c r="J49" s="99">
        <v>4000000</v>
      </c>
      <c r="K49" s="39"/>
      <c r="L49" s="102"/>
      <c r="M49" s="35"/>
      <c r="N49" s="35"/>
      <c r="O49" s="92" t="s">
        <v>131</v>
      </c>
      <c r="P49" s="39"/>
      <c r="Q49" s="35"/>
      <c r="R49" s="35"/>
      <c r="S49" s="35"/>
      <c r="T49" s="40">
        <f t="shared" si="52"/>
        <v>0</v>
      </c>
      <c r="U49" s="35"/>
      <c r="V49" s="35"/>
      <c r="W49" s="35"/>
      <c r="X49" s="40">
        <f t="shared" si="53"/>
        <v>0</v>
      </c>
      <c r="Y49" s="35"/>
      <c r="Z49" s="35"/>
      <c r="AA49" s="35"/>
      <c r="AB49" s="40">
        <f t="shared" si="54"/>
        <v>0</v>
      </c>
      <c r="AC49" s="35"/>
      <c r="AD49" s="99">
        <v>4000000</v>
      </c>
      <c r="AE49" s="35"/>
      <c r="AF49" s="40">
        <f t="shared" si="55"/>
        <v>4000000</v>
      </c>
      <c r="AG49" s="40">
        <f t="shared" si="56"/>
        <v>4000000</v>
      </c>
      <c r="AH49" s="41">
        <f>IF(ISERROR(AG49/I46),0,AG49/I46)</f>
        <v>0.2</v>
      </c>
      <c r="AI49" s="42">
        <f t="shared" si="57"/>
        <v>1.0054116280881847E-2</v>
      </c>
    </row>
    <row r="50" spans="1:35" outlineLevel="1">
      <c r="A50" s="124">
        <v>4</v>
      </c>
      <c r="B50" s="92" t="s">
        <v>1216</v>
      </c>
      <c r="C50" s="96">
        <v>41989</v>
      </c>
      <c r="D50" s="107" t="s">
        <v>1217</v>
      </c>
      <c r="E50" s="260"/>
      <c r="F50" s="92" t="s">
        <v>1084</v>
      </c>
      <c r="G50" s="92"/>
      <c r="H50" s="96"/>
      <c r="I50" s="223"/>
      <c r="J50" s="99">
        <v>4000000</v>
      </c>
      <c r="K50" s="129"/>
      <c r="L50" s="102"/>
      <c r="M50" s="35"/>
      <c r="N50" s="35"/>
      <c r="O50" s="92" t="s">
        <v>131</v>
      </c>
      <c r="P50" s="129"/>
      <c r="Q50" s="35"/>
      <c r="R50" s="35"/>
      <c r="S50" s="35"/>
      <c r="T50" s="40">
        <f t="shared" si="52"/>
        <v>0</v>
      </c>
      <c r="U50" s="35"/>
      <c r="V50" s="35"/>
      <c r="W50" s="35"/>
      <c r="X50" s="40">
        <f t="shared" si="53"/>
        <v>0</v>
      </c>
      <c r="Y50" s="35"/>
      <c r="Z50" s="35"/>
      <c r="AA50" s="35"/>
      <c r="AB50" s="40">
        <f t="shared" si="54"/>
        <v>0</v>
      </c>
      <c r="AC50" s="35"/>
      <c r="AD50" s="99"/>
      <c r="AE50" s="35">
        <v>4000000</v>
      </c>
      <c r="AF50" s="40">
        <f t="shared" si="55"/>
        <v>4000000</v>
      </c>
      <c r="AG50" s="40">
        <f t="shared" si="56"/>
        <v>4000000</v>
      </c>
      <c r="AH50" s="41">
        <f>IF(ISERROR(AG50/I46),0,AG50/I46)</f>
        <v>0.2</v>
      </c>
      <c r="AI50" s="42">
        <f t="shared" ref="AI50:AI51" si="58">IF(ISERROR(AG50/$AG$111),"-",AG50/$AG$111)</f>
        <v>1.0054116280881847E-2</v>
      </c>
    </row>
    <row r="51" spans="1:35" ht="22.5" outlineLevel="1">
      <c r="A51" s="124">
        <v>5</v>
      </c>
      <c r="B51" s="92" t="s">
        <v>1218</v>
      </c>
      <c r="C51" s="96">
        <v>41989</v>
      </c>
      <c r="D51" s="107" t="s">
        <v>1219</v>
      </c>
      <c r="E51" s="261"/>
      <c r="F51" s="92" t="s">
        <v>1084</v>
      </c>
      <c r="G51" s="92"/>
      <c r="H51" s="96"/>
      <c r="I51" s="180"/>
      <c r="J51" s="99">
        <v>4000000</v>
      </c>
      <c r="K51" s="129"/>
      <c r="L51" s="102"/>
      <c r="M51" s="35"/>
      <c r="N51" s="35"/>
      <c r="O51" s="92" t="s">
        <v>131</v>
      </c>
      <c r="P51" s="129"/>
      <c r="Q51" s="35"/>
      <c r="R51" s="35"/>
      <c r="S51" s="35"/>
      <c r="T51" s="40">
        <f t="shared" si="52"/>
        <v>0</v>
      </c>
      <c r="U51" s="35"/>
      <c r="V51" s="35"/>
      <c r="W51" s="35"/>
      <c r="X51" s="40">
        <f t="shared" si="53"/>
        <v>0</v>
      </c>
      <c r="Y51" s="35"/>
      <c r="Z51" s="35"/>
      <c r="AA51" s="35"/>
      <c r="AB51" s="40">
        <f t="shared" si="54"/>
        <v>0</v>
      </c>
      <c r="AC51" s="35"/>
      <c r="AD51" s="99"/>
      <c r="AE51" s="35">
        <v>4000000</v>
      </c>
      <c r="AF51" s="40">
        <f t="shared" si="55"/>
        <v>4000000</v>
      </c>
      <c r="AG51" s="40">
        <f t="shared" si="56"/>
        <v>4000000</v>
      </c>
      <c r="AH51" s="41">
        <f>IF(ISERROR(AG51/I46),0,AG51/I46)</f>
        <v>0.2</v>
      </c>
      <c r="AI51" s="42">
        <f t="shared" si="58"/>
        <v>1.0054116280881847E-2</v>
      </c>
    </row>
    <row r="52" spans="1:35" ht="12.75" customHeight="1">
      <c r="A52" s="181" t="s">
        <v>62</v>
      </c>
      <c r="B52" s="182"/>
      <c r="C52" s="182"/>
      <c r="D52" s="182"/>
      <c r="E52" s="182"/>
      <c r="F52" s="182"/>
      <c r="G52" s="182"/>
      <c r="H52" s="183"/>
      <c r="I52" s="55">
        <f>I46</f>
        <v>20000000</v>
      </c>
      <c r="J52" s="55">
        <f>SUM(J47:J51)</f>
        <v>20000000</v>
      </c>
      <c r="K52" s="56"/>
      <c r="L52" s="55">
        <f>SUM(L47:L47)</f>
        <v>0</v>
      </c>
      <c r="M52" s="55">
        <f>SUM(M47:M47)</f>
        <v>0</v>
      </c>
      <c r="N52" s="55">
        <f>SUM(N47:N47)</f>
        <v>0</v>
      </c>
      <c r="O52" s="57"/>
      <c r="P52" s="59"/>
      <c r="Q52" s="55">
        <f t="shared" ref="Q52:AB52" si="59">SUM(Q47:Q47)</f>
        <v>0</v>
      </c>
      <c r="R52" s="55">
        <f t="shared" si="59"/>
        <v>0</v>
      </c>
      <c r="S52" s="55">
        <f t="shared" si="59"/>
        <v>0</v>
      </c>
      <c r="T52" s="60">
        <f t="shared" si="59"/>
        <v>0</v>
      </c>
      <c r="U52" s="55">
        <f t="shared" si="59"/>
        <v>0</v>
      </c>
      <c r="V52" s="55">
        <f t="shared" si="59"/>
        <v>0</v>
      </c>
      <c r="W52" s="55">
        <f t="shared" si="59"/>
        <v>0</v>
      </c>
      <c r="X52" s="60">
        <f t="shared" si="59"/>
        <v>0</v>
      </c>
      <c r="Y52" s="55">
        <f t="shared" si="59"/>
        <v>0</v>
      </c>
      <c r="Z52" s="55">
        <f t="shared" si="59"/>
        <v>0</v>
      </c>
      <c r="AA52" s="55">
        <f t="shared" si="59"/>
        <v>0</v>
      </c>
      <c r="AB52" s="60">
        <f t="shared" si="59"/>
        <v>0</v>
      </c>
      <c r="AC52" s="55">
        <f>SUM(AC47:AC51)</f>
        <v>0</v>
      </c>
      <c r="AD52" s="55">
        <f t="shared" ref="AD52:AE52" si="60">SUM(AD47:AD51)</f>
        <v>12000000</v>
      </c>
      <c r="AE52" s="55">
        <f t="shared" si="60"/>
        <v>8000000</v>
      </c>
      <c r="AF52" s="60">
        <f>SUM(AF47:AF51)</f>
        <v>20000000</v>
      </c>
      <c r="AG52" s="53">
        <f>SUM(AG47:AG51)</f>
        <v>20000000</v>
      </c>
      <c r="AH52" s="54">
        <f>IF(ISERROR(AG52/I52),0,AG52/I52)</f>
        <v>1</v>
      </c>
      <c r="AI52" s="54">
        <f>IF(ISERROR(AG52/$AG$111),0,AG52/$AG$111)</f>
        <v>5.027058140440923E-2</v>
      </c>
    </row>
    <row r="53" spans="1:35" ht="12.75" customHeight="1">
      <c r="A53" s="36"/>
      <c r="B53" s="187" t="s">
        <v>63</v>
      </c>
      <c r="C53" s="188"/>
      <c r="D53" s="189"/>
      <c r="E53" s="18"/>
      <c r="F53" s="19"/>
      <c r="G53" s="20"/>
      <c r="H53" s="20"/>
      <c r="I53" s="179">
        <v>51490412</v>
      </c>
      <c r="J53" s="22"/>
      <c r="K53" s="23"/>
      <c r="L53" s="24"/>
      <c r="M53" s="24"/>
      <c r="N53" s="24"/>
      <c r="O53" s="19"/>
      <c r="P53" s="25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6"/>
      <c r="AI53" s="26"/>
    </row>
    <row r="54" spans="1:35" outlineLevel="1">
      <c r="A54" s="16">
        <v>1</v>
      </c>
      <c r="B54" s="92" t="s">
        <v>1085</v>
      </c>
      <c r="C54" s="96">
        <v>41973</v>
      </c>
      <c r="D54" s="107" t="s">
        <v>885</v>
      </c>
      <c r="E54" s="262" t="s">
        <v>1083</v>
      </c>
      <c r="F54" s="92" t="s">
        <v>1084</v>
      </c>
      <c r="G54" s="92"/>
      <c r="H54" s="96"/>
      <c r="I54" s="223"/>
      <c r="J54" s="99">
        <v>5400000</v>
      </c>
      <c r="K54" s="39"/>
      <c r="L54" s="35"/>
      <c r="M54" s="35"/>
      <c r="N54" s="35"/>
      <c r="O54" s="92" t="s">
        <v>131</v>
      </c>
      <c r="P54" s="39"/>
      <c r="Q54" s="35"/>
      <c r="R54" s="35"/>
      <c r="S54" s="35"/>
      <c r="T54" s="40">
        <f>SUM(Q54:S54)</f>
        <v>0</v>
      </c>
      <c r="U54" s="35"/>
      <c r="V54" s="35"/>
      <c r="W54" s="35"/>
      <c r="X54" s="40">
        <f>SUM(U54:W54)</f>
        <v>0</v>
      </c>
      <c r="Y54" s="35"/>
      <c r="Z54" s="35"/>
      <c r="AA54" s="35"/>
      <c r="AB54" s="40">
        <f>SUM(Y54:AA54)</f>
        <v>0</v>
      </c>
      <c r="AC54" s="35"/>
      <c r="AD54" s="35"/>
      <c r="AE54" s="99">
        <v>5400000</v>
      </c>
      <c r="AF54" s="40">
        <f>SUM(AC54:AE54)</f>
        <v>5400000</v>
      </c>
      <c r="AG54" s="40">
        <f t="shared" ref="AG54:AG61" si="61">SUM(T54,X54,AB54,AF54)</f>
        <v>5400000</v>
      </c>
      <c r="AH54" s="41">
        <f>IF(ISERROR(AG54/I53),0,AG54/I53)</f>
        <v>0.10487389380376293</v>
      </c>
      <c r="AI54" s="42">
        <f>IF(ISERROR(AG54/$AG$111),"-",AG54/$AG$111)</f>
        <v>1.3573056979190493E-2</v>
      </c>
    </row>
    <row r="55" spans="1:35" outlineLevel="1">
      <c r="A55" s="16">
        <v>2</v>
      </c>
      <c r="B55" s="92" t="s">
        <v>1086</v>
      </c>
      <c r="C55" s="96">
        <v>41973</v>
      </c>
      <c r="D55" s="107" t="s">
        <v>586</v>
      </c>
      <c r="E55" s="263"/>
      <c r="F55" s="92" t="s">
        <v>1084</v>
      </c>
      <c r="G55" s="31"/>
      <c r="H55" s="31"/>
      <c r="I55" s="223"/>
      <c r="J55" s="99">
        <v>5400000</v>
      </c>
      <c r="K55" s="39"/>
      <c r="L55" s="35"/>
      <c r="M55" s="35"/>
      <c r="N55" s="35"/>
      <c r="O55" s="92" t="s">
        <v>131</v>
      </c>
      <c r="P55" s="39"/>
      <c r="Q55" s="35"/>
      <c r="R55" s="35"/>
      <c r="S55" s="35"/>
      <c r="T55" s="40">
        <f t="shared" ref="T55:T61" si="62">SUM(Q55:S55)</f>
        <v>0</v>
      </c>
      <c r="U55" s="35"/>
      <c r="V55" s="35"/>
      <c r="W55" s="35"/>
      <c r="X55" s="40">
        <f t="shared" ref="X55:X61" si="63">SUM(U55:W55)</f>
        <v>0</v>
      </c>
      <c r="Y55" s="35"/>
      <c r="Z55" s="35"/>
      <c r="AA55" s="35"/>
      <c r="AB55" s="40">
        <f t="shared" ref="AB55:AB61" si="64">SUM(Y55:AA55)</f>
        <v>0</v>
      </c>
      <c r="AC55" s="35"/>
      <c r="AD55" s="35"/>
      <c r="AE55" s="99">
        <v>5400000</v>
      </c>
      <c r="AF55" s="40">
        <f t="shared" ref="AF55:AF61" si="65">SUM(AC55:AE55)</f>
        <v>5400000</v>
      </c>
      <c r="AG55" s="40">
        <f t="shared" si="61"/>
        <v>5400000</v>
      </c>
      <c r="AH55" s="41">
        <f>IF(ISERROR(AG55/I53),0,AG55/I53)</f>
        <v>0.10487389380376293</v>
      </c>
      <c r="AI55" s="42">
        <f t="shared" ref="AI55:AI58" si="66">IF(ISERROR(AG55/$AG$111),"-",AG55/$AG$111)</f>
        <v>1.3573056979190493E-2</v>
      </c>
    </row>
    <row r="56" spans="1:35" ht="22.5" outlineLevel="1">
      <c r="A56" s="16">
        <v>3</v>
      </c>
      <c r="B56" s="92" t="s">
        <v>1087</v>
      </c>
      <c r="C56" s="96">
        <v>41973</v>
      </c>
      <c r="D56" s="107" t="s">
        <v>587</v>
      </c>
      <c r="E56" s="263"/>
      <c r="F56" s="92" t="s">
        <v>1084</v>
      </c>
      <c r="G56" s="31"/>
      <c r="H56" s="31"/>
      <c r="I56" s="223"/>
      <c r="J56" s="99">
        <v>5400000</v>
      </c>
      <c r="K56" s="39"/>
      <c r="L56" s="35"/>
      <c r="M56" s="35"/>
      <c r="N56" s="35"/>
      <c r="O56" s="92" t="s">
        <v>131</v>
      </c>
      <c r="P56" s="39"/>
      <c r="Q56" s="35"/>
      <c r="R56" s="35"/>
      <c r="S56" s="35"/>
      <c r="T56" s="40">
        <f t="shared" si="62"/>
        <v>0</v>
      </c>
      <c r="U56" s="35"/>
      <c r="V56" s="35"/>
      <c r="W56" s="35"/>
      <c r="X56" s="40">
        <f t="shared" si="63"/>
        <v>0</v>
      </c>
      <c r="Y56" s="35"/>
      <c r="Z56" s="35"/>
      <c r="AA56" s="35"/>
      <c r="AB56" s="40">
        <f t="shared" si="64"/>
        <v>0</v>
      </c>
      <c r="AC56" s="35"/>
      <c r="AD56" s="35"/>
      <c r="AE56" s="99">
        <v>5400000</v>
      </c>
      <c r="AF56" s="40">
        <f t="shared" si="65"/>
        <v>5400000</v>
      </c>
      <c r="AG56" s="40">
        <f t="shared" si="61"/>
        <v>5400000</v>
      </c>
      <c r="AH56" s="41">
        <f>IF(ISERROR(AG56/I53),0,AG56/I53)</f>
        <v>0.10487389380376293</v>
      </c>
      <c r="AI56" s="42">
        <f t="shared" si="66"/>
        <v>1.3573056979190493E-2</v>
      </c>
    </row>
    <row r="57" spans="1:35" ht="22.5" outlineLevel="1">
      <c r="A57" s="16">
        <v>4</v>
      </c>
      <c r="B57" s="92" t="s">
        <v>1088</v>
      </c>
      <c r="C57" s="96">
        <v>41973</v>
      </c>
      <c r="D57" s="107" t="s">
        <v>123</v>
      </c>
      <c r="E57" s="263"/>
      <c r="F57" s="92" t="s">
        <v>1084</v>
      </c>
      <c r="G57" s="31"/>
      <c r="H57" s="31"/>
      <c r="I57" s="223"/>
      <c r="J57" s="99">
        <v>5400000</v>
      </c>
      <c r="K57" s="39"/>
      <c r="L57" s="35"/>
      <c r="M57" s="35"/>
      <c r="N57" s="35"/>
      <c r="O57" s="92" t="s">
        <v>131</v>
      </c>
      <c r="P57" s="39"/>
      <c r="Q57" s="35"/>
      <c r="R57" s="35"/>
      <c r="S57" s="35"/>
      <c r="T57" s="40">
        <f t="shared" si="62"/>
        <v>0</v>
      </c>
      <c r="U57" s="35"/>
      <c r="V57" s="35"/>
      <c r="W57" s="35"/>
      <c r="X57" s="40">
        <f t="shared" si="63"/>
        <v>0</v>
      </c>
      <c r="Y57" s="35"/>
      <c r="Z57" s="35"/>
      <c r="AA57" s="35"/>
      <c r="AB57" s="40">
        <f t="shared" si="64"/>
        <v>0</v>
      </c>
      <c r="AC57" s="35"/>
      <c r="AD57" s="35"/>
      <c r="AE57" s="99">
        <v>5400000</v>
      </c>
      <c r="AF57" s="40">
        <f t="shared" si="65"/>
        <v>5400000</v>
      </c>
      <c r="AG57" s="40">
        <f t="shared" si="61"/>
        <v>5400000</v>
      </c>
      <c r="AH57" s="41">
        <f>IF(ISERROR(AG57/I53),0,AG57/I53)</f>
        <v>0.10487389380376293</v>
      </c>
      <c r="AI57" s="42">
        <f t="shared" si="66"/>
        <v>1.3573056979190493E-2</v>
      </c>
    </row>
    <row r="58" spans="1:35" outlineLevel="1">
      <c r="A58" s="16">
        <v>5</v>
      </c>
      <c r="B58" s="92" t="s">
        <v>1089</v>
      </c>
      <c r="C58" s="96">
        <v>41973</v>
      </c>
      <c r="D58" s="107" t="s">
        <v>590</v>
      </c>
      <c r="E58" s="263"/>
      <c r="F58" s="92" t="s">
        <v>1084</v>
      </c>
      <c r="G58" s="31"/>
      <c r="H58" s="31"/>
      <c r="I58" s="223"/>
      <c r="J58" s="99">
        <v>5400000</v>
      </c>
      <c r="K58" s="39"/>
      <c r="L58" s="35"/>
      <c r="M58" s="35"/>
      <c r="N58" s="35"/>
      <c r="O58" s="92" t="s">
        <v>131</v>
      </c>
      <c r="P58" s="39"/>
      <c r="Q58" s="35"/>
      <c r="R58" s="35"/>
      <c r="S58" s="35"/>
      <c r="T58" s="40">
        <f t="shared" si="62"/>
        <v>0</v>
      </c>
      <c r="U58" s="35"/>
      <c r="V58" s="35"/>
      <c r="W58" s="35"/>
      <c r="X58" s="40">
        <f t="shared" si="63"/>
        <v>0</v>
      </c>
      <c r="Y58" s="35"/>
      <c r="Z58" s="35"/>
      <c r="AA58" s="35"/>
      <c r="AB58" s="40">
        <f t="shared" si="64"/>
        <v>0</v>
      </c>
      <c r="AC58" s="35"/>
      <c r="AD58" s="35"/>
      <c r="AE58" s="99">
        <v>5400000</v>
      </c>
      <c r="AF58" s="40">
        <f t="shared" si="65"/>
        <v>5400000</v>
      </c>
      <c r="AG58" s="40">
        <f t="shared" si="61"/>
        <v>5400000</v>
      </c>
      <c r="AH58" s="41">
        <f>IF(ISERROR(AG58/I53),0,AG58/I53)</f>
        <v>0.10487389380376293</v>
      </c>
      <c r="AI58" s="42">
        <f t="shared" si="66"/>
        <v>1.3573056979190493E-2</v>
      </c>
    </row>
    <row r="59" spans="1:35" ht="22.5" outlineLevel="1">
      <c r="A59" s="16">
        <v>6</v>
      </c>
      <c r="B59" s="79" t="s">
        <v>1220</v>
      </c>
      <c r="C59" s="81">
        <v>41991</v>
      </c>
      <c r="D59" s="78" t="s">
        <v>1223</v>
      </c>
      <c r="E59" s="263"/>
      <c r="F59" s="79" t="s">
        <v>1084</v>
      </c>
      <c r="G59" s="96">
        <v>41999</v>
      </c>
      <c r="H59" s="96">
        <v>41820</v>
      </c>
      <c r="I59" s="223"/>
      <c r="J59" s="77">
        <v>7630412</v>
      </c>
      <c r="K59" s="129"/>
      <c r="L59" s="35"/>
      <c r="M59" s="35"/>
      <c r="N59" s="35"/>
      <c r="O59" s="92" t="s">
        <v>131</v>
      </c>
      <c r="P59" s="39"/>
      <c r="Q59" s="35"/>
      <c r="R59" s="35"/>
      <c r="S59" s="35"/>
      <c r="T59" s="40">
        <f t="shared" si="62"/>
        <v>0</v>
      </c>
      <c r="U59" s="35"/>
      <c r="V59" s="35"/>
      <c r="W59" s="35"/>
      <c r="X59" s="40">
        <f t="shared" si="63"/>
        <v>0</v>
      </c>
      <c r="Y59" s="35"/>
      <c r="Z59" s="35"/>
      <c r="AA59" s="35"/>
      <c r="AB59" s="40">
        <f t="shared" si="64"/>
        <v>0</v>
      </c>
      <c r="AC59" s="35"/>
      <c r="AD59" s="35"/>
      <c r="AE59" s="77">
        <v>7630412</v>
      </c>
      <c r="AF59" s="40">
        <f t="shared" si="65"/>
        <v>7630412</v>
      </c>
      <c r="AG59" s="40">
        <f t="shared" si="61"/>
        <v>7630412</v>
      </c>
      <c r="AH59" s="41">
        <f>IF(ISERROR(AG59/I53),0,AG59/I53)</f>
        <v>0.14819092921610338</v>
      </c>
      <c r="AI59" s="42">
        <f t="shared" ref="AI59:AI61" si="67">IF(ISERROR(AG59/$AG$111),"-",AG59/$AG$111)</f>
        <v>1.9179262379759053E-2</v>
      </c>
    </row>
    <row r="60" spans="1:35" outlineLevel="1">
      <c r="A60" s="16">
        <v>7</v>
      </c>
      <c r="B60" s="79" t="s">
        <v>1221</v>
      </c>
      <c r="C60" s="81">
        <v>41995</v>
      </c>
      <c r="D60" s="78" t="s">
        <v>1224</v>
      </c>
      <c r="E60" s="263"/>
      <c r="F60" s="79" t="s">
        <v>1084</v>
      </c>
      <c r="G60" s="96">
        <v>41999</v>
      </c>
      <c r="H60" s="96">
        <v>41820</v>
      </c>
      <c r="I60" s="223"/>
      <c r="J60" s="77">
        <v>6860000</v>
      </c>
      <c r="K60" s="129"/>
      <c r="L60" s="35"/>
      <c r="M60" s="35"/>
      <c r="N60" s="35"/>
      <c r="O60" s="92" t="s">
        <v>131</v>
      </c>
      <c r="P60" s="39"/>
      <c r="Q60" s="35"/>
      <c r="R60" s="35"/>
      <c r="S60" s="35"/>
      <c r="T60" s="40">
        <f t="shared" si="62"/>
        <v>0</v>
      </c>
      <c r="U60" s="35"/>
      <c r="V60" s="35"/>
      <c r="W60" s="35"/>
      <c r="X60" s="40">
        <f t="shared" si="63"/>
        <v>0</v>
      </c>
      <c r="Y60" s="35"/>
      <c r="Z60" s="35"/>
      <c r="AA60" s="35"/>
      <c r="AB60" s="40">
        <f t="shared" si="64"/>
        <v>0</v>
      </c>
      <c r="AC60" s="35"/>
      <c r="AD60" s="35"/>
      <c r="AE60" s="77">
        <v>6860000</v>
      </c>
      <c r="AF60" s="40">
        <f t="shared" si="65"/>
        <v>6860000</v>
      </c>
      <c r="AG60" s="40">
        <f t="shared" si="61"/>
        <v>6860000</v>
      </c>
      <c r="AH60" s="41">
        <f>IF(ISERROR(AG60/I53),0,AG60/I53)</f>
        <v>0.13322868731366919</v>
      </c>
      <c r="AI60" s="42">
        <f t="shared" si="67"/>
        <v>1.7242809421712368E-2</v>
      </c>
    </row>
    <row r="61" spans="1:35" ht="22.5" outlineLevel="1">
      <c r="A61" s="16">
        <v>8</v>
      </c>
      <c r="B61" s="79" t="s">
        <v>1222</v>
      </c>
      <c r="C61" s="81">
        <v>41991</v>
      </c>
      <c r="D61" s="78" t="s">
        <v>1225</v>
      </c>
      <c r="E61" s="264"/>
      <c r="F61" s="79" t="s">
        <v>1084</v>
      </c>
      <c r="G61" s="96">
        <v>41999</v>
      </c>
      <c r="H61" s="96">
        <v>41820</v>
      </c>
      <c r="I61" s="180"/>
      <c r="J61" s="77">
        <v>10000000</v>
      </c>
      <c r="K61" s="129"/>
      <c r="L61" s="35"/>
      <c r="M61" s="35"/>
      <c r="N61" s="35"/>
      <c r="O61" s="92" t="s">
        <v>131</v>
      </c>
      <c r="P61" s="39"/>
      <c r="Q61" s="35"/>
      <c r="R61" s="35"/>
      <c r="S61" s="35"/>
      <c r="T61" s="40">
        <f t="shared" si="62"/>
        <v>0</v>
      </c>
      <c r="U61" s="35"/>
      <c r="V61" s="35"/>
      <c r="W61" s="35"/>
      <c r="X61" s="40">
        <f t="shared" si="63"/>
        <v>0</v>
      </c>
      <c r="Y61" s="35"/>
      <c r="Z61" s="35"/>
      <c r="AA61" s="35"/>
      <c r="AB61" s="40">
        <f t="shared" si="64"/>
        <v>0</v>
      </c>
      <c r="AC61" s="35"/>
      <c r="AD61" s="35"/>
      <c r="AE61" s="77">
        <v>10000000</v>
      </c>
      <c r="AF61" s="40">
        <f t="shared" si="65"/>
        <v>10000000</v>
      </c>
      <c r="AG61" s="40">
        <f t="shared" si="61"/>
        <v>10000000</v>
      </c>
      <c r="AH61" s="41">
        <f>IF(ISERROR(AG61/I53),0,AG61/I53)</f>
        <v>0.19421091445141281</v>
      </c>
      <c r="AI61" s="42">
        <f t="shared" si="67"/>
        <v>2.5135290702204615E-2</v>
      </c>
    </row>
    <row r="62" spans="1:35" ht="12.75" customHeight="1">
      <c r="A62" s="181" t="s">
        <v>64</v>
      </c>
      <c r="B62" s="182"/>
      <c r="C62" s="182"/>
      <c r="D62" s="182"/>
      <c r="E62" s="182"/>
      <c r="F62" s="182"/>
      <c r="G62" s="182"/>
      <c r="H62" s="183"/>
      <c r="I62" s="55">
        <f>+I53</f>
        <v>51490412</v>
      </c>
      <c r="J62" s="55">
        <f>SUM(J54:J61)</f>
        <v>51490412</v>
      </c>
      <c r="K62" s="56"/>
      <c r="L62" s="55">
        <f>SUM(L54:L54)</f>
        <v>0</v>
      </c>
      <c r="M62" s="55">
        <f>SUM(M54:M54)</f>
        <v>0</v>
      </c>
      <c r="N62" s="55">
        <f>SUM(N54:N54)</f>
        <v>0</v>
      </c>
      <c r="O62" s="57"/>
      <c r="P62" s="59"/>
      <c r="Q62" s="55">
        <f t="shared" ref="Q62:AB62" si="68">SUM(Q54:Q54)</f>
        <v>0</v>
      </c>
      <c r="R62" s="55">
        <f t="shared" si="68"/>
        <v>0</v>
      </c>
      <c r="S62" s="55">
        <f t="shared" si="68"/>
        <v>0</v>
      </c>
      <c r="T62" s="60">
        <f t="shared" si="68"/>
        <v>0</v>
      </c>
      <c r="U62" s="55">
        <f t="shared" si="68"/>
        <v>0</v>
      </c>
      <c r="V62" s="55">
        <f t="shared" si="68"/>
        <v>0</v>
      </c>
      <c r="W62" s="55">
        <f t="shared" si="68"/>
        <v>0</v>
      </c>
      <c r="X62" s="60">
        <f t="shared" si="68"/>
        <v>0</v>
      </c>
      <c r="Y62" s="55">
        <f t="shared" si="68"/>
        <v>0</v>
      </c>
      <c r="Z62" s="55">
        <f t="shared" si="68"/>
        <v>0</v>
      </c>
      <c r="AA62" s="55">
        <f t="shared" si="68"/>
        <v>0</v>
      </c>
      <c r="AB62" s="60">
        <f t="shared" si="68"/>
        <v>0</v>
      </c>
      <c r="AC62" s="55">
        <f>SUM(AC54:AC61)</f>
        <v>0</v>
      </c>
      <c r="AD62" s="55">
        <f t="shared" ref="AD62:AE62" si="69">SUM(AD54:AD61)</f>
        <v>0</v>
      </c>
      <c r="AE62" s="55">
        <f t="shared" si="69"/>
        <v>51490412</v>
      </c>
      <c r="AF62" s="60">
        <f>SUM(AF54:AF61)</f>
        <v>51490412</v>
      </c>
      <c r="AG62" s="53">
        <f>SUM(AG54:AG61)</f>
        <v>51490412</v>
      </c>
      <c r="AH62" s="54">
        <f>IF(ISERROR(AG62/I62),0,AG62/I62)</f>
        <v>1</v>
      </c>
      <c r="AI62" s="54">
        <f>IF(ISERROR(AG62/$AG$111),0,AG62/$AG$111)</f>
        <v>0.1294226473996285</v>
      </c>
    </row>
    <row r="63" spans="1:35" ht="12.75" customHeight="1">
      <c r="A63" s="36"/>
      <c r="B63" s="187" t="s">
        <v>65</v>
      </c>
      <c r="C63" s="188"/>
      <c r="D63" s="189"/>
      <c r="E63" s="18"/>
      <c r="F63" s="19"/>
      <c r="G63" s="20"/>
      <c r="H63" s="20"/>
      <c r="I63" s="179">
        <v>27000000</v>
      </c>
      <c r="J63" s="22"/>
      <c r="K63" s="23"/>
      <c r="L63" s="24"/>
      <c r="M63" s="24"/>
      <c r="N63" s="24"/>
      <c r="O63" s="19"/>
      <c r="P63" s="25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6"/>
      <c r="AI63" s="26"/>
    </row>
    <row r="64" spans="1:35">
      <c r="A64" s="79">
        <v>1</v>
      </c>
      <c r="B64" s="79" t="s">
        <v>1226</v>
      </c>
      <c r="C64" s="81">
        <v>41983</v>
      </c>
      <c r="D64" s="78" t="s">
        <v>621</v>
      </c>
      <c r="E64" s="265" t="s">
        <v>1083</v>
      </c>
      <c r="F64" s="79" t="s">
        <v>1084</v>
      </c>
      <c r="G64" s="177"/>
      <c r="H64" s="177"/>
      <c r="I64" s="230"/>
      <c r="J64" s="109">
        <v>5000000</v>
      </c>
      <c r="K64" s="23"/>
      <c r="L64" s="94"/>
      <c r="M64" s="94"/>
      <c r="N64" s="94"/>
      <c r="O64" s="92" t="s">
        <v>131</v>
      </c>
      <c r="P64" s="25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109">
        <v>5000000</v>
      </c>
      <c r="AF64" s="40">
        <f t="shared" ref="AF64" si="70">SUM(AC64:AE64)</f>
        <v>5000000</v>
      </c>
      <c r="AG64" s="40">
        <f t="shared" ref="AG64" si="71">SUM(T64,X64,AB64,AF64)</f>
        <v>5000000</v>
      </c>
      <c r="AH64" s="41">
        <f>IF(ISERROR(AG64/$I$63),0,AG64/$I$63)</f>
        <v>0.18518518518518517</v>
      </c>
      <c r="AI64" s="42">
        <f t="shared" ref="AI64:AI68" si="72">IF(ISERROR(AG64/$AG$111),"-",AG64/$AG$111)</f>
        <v>1.2567645351102308E-2</v>
      </c>
    </row>
    <row r="65" spans="1:35">
      <c r="A65" s="93">
        <v>2</v>
      </c>
      <c r="B65" s="79" t="s">
        <v>1227</v>
      </c>
      <c r="C65" s="81">
        <v>41983</v>
      </c>
      <c r="D65" s="78" t="s">
        <v>670</v>
      </c>
      <c r="E65" s="266"/>
      <c r="F65" s="79" t="s">
        <v>1084</v>
      </c>
      <c r="G65" s="177"/>
      <c r="H65" s="177"/>
      <c r="I65" s="230"/>
      <c r="J65" s="109">
        <v>5000000</v>
      </c>
      <c r="K65" s="23"/>
      <c r="L65" s="94"/>
      <c r="M65" s="94"/>
      <c r="N65" s="94"/>
      <c r="O65" s="92" t="s">
        <v>131</v>
      </c>
      <c r="P65" s="25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109">
        <v>5000000</v>
      </c>
      <c r="AF65" s="40">
        <f t="shared" ref="AF65:AF68" si="73">SUM(AC65:AE65)</f>
        <v>5000000</v>
      </c>
      <c r="AG65" s="40">
        <f t="shared" ref="AG65:AG68" si="74">SUM(T65,X65,AB65,AF65)</f>
        <v>5000000</v>
      </c>
      <c r="AH65" s="41">
        <f t="shared" ref="AH65:AH68" si="75">IF(ISERROR(AG65/$I$63),0,AG65/$I$63)</f>
        <v>0.18518518518518517</v>
      </c>
      <c r="AI65" s="42">
        <f t="shared" si="72"/>
        <v>1.2567645351102308E-2</v>
      </c>
    </row>
    <row r="66" spans="1:35">
      <c r="A66" s="93">
        <v>3</v>
      </c>
      <c r="B66" s="79" t="s">
        <v>1228</v>
      </c>
      <c r="C66" s="81">
        <v>41983</v>
      </c>
      <c r="D66" s="78" t="s">
        <v>672</v>
      </c>
      <c r="E66" s="266"/>
      <c r="F66" s="79" t="s">
        <v>1084</v>
      </c>
      <c r="G66" s="177"/>
      <c r="H66" s="177"/>
      <c r="I66" s="230"/>
      <c r="J66" s="109">
        <v>5000000</v>
      </c>
      <c r="K66" s="23"/>
      <c r="L66" s="94"/>
      <c r="M66" s="94"/>
      <c r="N66" s="94"/>
      <c r="O66" s="92" t="s">
        <v>131</v>
      </c>
      <c r="P66" s="25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109">
        <v>5000000</v>
      </c>
      <c r="AF66" s="40">
        <f t="shared" si="73"/>
        <v>5000000</v>
      </c>
      <c r="AG66" s="40">
        <f t="shared" si="74"/>
        <v>5000000</v>
      </c>
      <c r="AH66" s="41">
        <f t="shared" si="75"/>
        <v>0.18518518518518517</v>
      </c>
      <c r="AI66" s="42">
        <f t="shared" si="72"/>
        <v>1.2567645351102308E-2</v>
      </c>
    </row>
    <row r="67" spans="1:35" ht="22.5">
      <c r="A67" s="93">
        <v>4</v>
      </c>
      <c r="B67" s="79" t="s">
        <v>1229</v>
      </c>
      <c r="C67" s="81">
        <v>41983</v>
      </c>
      <c r="D67" s="78" t="s">
        <v>1230</v>
      </c>
      <c r="E67" s="266"/>
      <c r="F67" s="79" t="s">
        <v>1084</v>
      </c>
      <c r="G67" s="177"/>
      <c r="H67" s="177"/>
      <c r="I67" s="230"/>
      <c r="J67" s="109">
        <v>5000000</v>
      </c>
      <c r="K67" s="23"/>
      <c r="L67" s="94"/>
      <c r="M67" s="94"/>
      <c r="N67" s="94"/>
      <c r="O67" s="92" t="s">
        <v>131</v>
      </c>
      <c r="P67" s="25"/>
      <c r="Q67" s="40"/>
      <c r="R67" s="40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109">
        <v>5000000</v>
      </c>
      <c r="AF67" s="40">
        <f t="shared" si="73"/>
        <v>5000000</v>
      </c>
      <c r="AG67" s="40">
        <f t="shared" si="74"/>
        <v>5000000</v>
      </c>
      <c r="AH67" s="41">
        <f t="shared" si="75"/>
        <v>0.18518518518518517</v>
      </c>
      <c r="AI67" s="42">
        <f t="shared" si="72"/>
        <v>1.2567645351102308E-2</v>
      </c>
    </row>
    <row r="68" spans="1:35">
      <c r="A68" s="93">
        <v>5</v>
      </c>
      <c r="B68" s="79" t="s">
        <v>1231</v>
      </c>
      <c r="C68" s="81">
        <v>41992</v>
      </c>
      <c r="D68" s="78" t="s">
        <v>1232</v>
      </c>
      <c r="E68" s="267"/>
      <c r="F68" s="79" t="s">
        <v>1084</v>
      </c>
      <c r="G68" s="177"/>
      <c r="H68" s="177"/>
      <c r="I68" s="230"/>
      <c r="J68" s="109">
        <v>7000000</v>
      </c>
      <c r="K68" s="23"/>
      <c r="L68" s="94"/>
      <c r="M68" s="94"/>
      <c r="N68" s="94"/>
      <c r="O68" s="92" t="s">
        <v>131</v>
      </c>
      <c r="P68" s="25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109">
        <v>7000000</v>
      </c>
      <c r="AF68" s="40">
        <f t="shared" si="73"/>
        <v>7000000</v>
      </c>
      <c r="AG68" s="40">
        <f t="shared" si="74"/>
        <v>7000000</v>
      </c>
      <c r="AH68" s="41">
        <f t="shared" si="75"/>
        <v>0.25925925925925924</v>
      </c>
      <c r="AI68" s="42">
        <f t="shared" si="72"/>
        <v>1.7594703491543233E-2</v>
      </c>
    </row>
    <row r="69" spans="1:35" ht="12.75" customHeight="1">
      <c r="A69" s="181" t="s">
        <v>66</v>
      </c>
      <c r="B69" s="182"/>
      <c r="C69" s="182"/>
      <c r="D69" s="182"/>
      <c r="E69" s="182"/>
      <c r="F69" s="182"/>
      <c r="G69" s="182"/>
      <c r="H69" s="183"/>
      <c r="I69" s="55">
        <f>+I63</f>
        <v>27000000</v>
      </c>
      <c r="J69" s="55">
        <f>SUM(J64:J68)</f>
        <v>27000000</v>
      </c>
      <c r="K69" s="56"/>
      <c r="L69" s="55">
        <f>SUM(L61:L61)</f>
        <v>0</v>
      </c>
      <c r="M69" s="55">
        <f t="shared" ref="M69:N69" si="76">SUM(M61:M61)</f>
        <v>0</v>
      </c>
      <c r="N69" s="55">
        <f t="shared" si="76"/>
        <v>0</v>
      </c>
      <c r="O69" s="57"/>
      <c r="P69" s="59"/>
      <c r="Q69" s="55" t="e">
        <f>SUM(#REF!)</f>
        <v>#REF!</v>
      </c>
      <c r="R69" s="55" t="e">
        <f>SUM(#REF!)</f>
        <v>#REF!</v>
      </c>
      <c r="S69" s="55" t="e">
        <f>SUM(#REF!)</f>
        <v>#REF!</v>
      </c>
      <c r="T69" s="60">
        <f t="shared" ref="T69" si="77">SUM(T61:T61)</f>
        <v>0</v>
      </c>
      <c r="U69" s="55" t="e">
        <f>SUM(#REF!)</f>
        <v>#REF!</v>
      </c>
      <c r="V69" s="55" t="e">
        <f>SUM(#REF!)</f>
        <v>#REF!</v>
      </c>
      <c r="W69" s="55" t="e">
        <f>SUM(#REF!)</f>
        <v>#REF!</v>
      </c>
      <c r="X69" s="60">
        <f t="shared" ref="X69:AB69" si="78">SUM(X61:X61)</f>
        <v>0</v>
      </c>
      <c r="Y69" s="55">
        <f t="shared" si="78"/>
        <v>0</v>
      </c>
      <c r="Z69" s="55">
        <f t="shared" si="78"/>
        <v>0</v>
      </c>
      <c r="AA69" s="55">
        <f t="shared" si="78"/>
        <v>0</v>
      </c>
      <c r="AB69" s="60">
        <f t="shared" si="78"/>
        <v>0</v>
      </c>
      <c r="AC69" s="55">
        <f>SUM(AC64:AC68)</f>
        <v>0</v>
      </c>
      <c r="AD69" s="55">
        <f>SUM(AD64:AD68)</f>
        <v>0</v>
      </c>
      <c r="AE69" s="55">
        <f>SUM(AE64:AE68)</f>
        <v>27000000</v>
      </c>
      <c r="AF69" s="60">
        <f>SUM(AF64:AF68)</f>
        <v>27000000</v>
      </c>
      <c r="AG69" s="53">
        <f>SUM(AG64:AG68)</f>
        <v>27000000</v>
      </c>
      <c r="AH69" s="54">
        <f>IF(ISERROR(AG69/I69),0,AG69/I69)</f>
        <v>1</v>
      </c>
      <c r="AI69" s="54">
        <f>IF(ISERROR(AG69/$AG$111),0,AG69/$AG$111)</f>
        <v>6.7865284895952463E-2</v>
      </c>
    </row>
    <row r="70" spans="1:35" ht="12.75" customHeight="1">
      <c r="A70" s="36"/>
      <c r="B70" s="187" t="s">
        <v>17</v>
      </c>
      <c r="C70" s="188"/>
      <c r="D70" s="189"/>
      <c r="E70" s="18"/>
      <c r="F70" s="19"/>
      <c r="G70" s="20"/>
      <c r="H70" s="20"/>
      <c r="I70" s="179">
        <v>28000000</v>
      </c>
      <c r="J70" s="22"/>
      <c r="K70" s="23"/>
      <c r="L70" s="24"/>
      <c r="M70" s="24"/>
      <c r="N70" s="24"/>
      <c r="O70" s="19"/>
      <c r="P70" s="25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6"/>
      <c r="AI70" s="26"/>
    </row>
    <row r="71" spans="1:35" outlineLevel="1">
      <c r="A71" s="16">
        <v>1</v>
      </c>
      <c r="B71" s="79" t="s">
        <v>1234</v>
      </c>
      <c r="C71" s="81">
        <v>41995</v>
      </c>
      <c r="D71" s="78" t="s">
        <v>1233</v>
      </c>
      <c r="E71" s="265" t="s">
        <v>1083</v>
      </c>
      <c r="F71" s="98" t="s">
        <v>1084</v>
      </c>
      <c r="G71" s="31"/>
      <c r="H71" s="31"/>
      <c r="I71" s="223"/>
      <c r="J71" s="99">
        <v>10000000</v>
      </c>
      <c r="K71" s="39"/>
      <c r="L71" s="35"/>
      <c r="M71" s="35"/>
      <c r="N71" s="35"/>
      <c r="O71" s="92" t="s">
        <v>131</v>
      </c>
      <c r="P71" s="39"/>
      <c r="Q71" s="35"/>
      <c r="R71" s="35"/>
      <c r="S71" s="35"/>
      <c r="T71" s="40">
        <f>SUM(Q71:S71)</f>
        <v>0</v>
      </c>
      <c r="U71" s="35"/>
      <c r="V71" s="35"/>
      <c r="W71" s="35"/>
      <c r="X71" s="40">
        <f>SUM(U71:W71)</f>
        <v>0</v>
      </c>
      <c r="Y71" s="35"/>
      <c r="Z71" s="35"/>
      <c r="AA71" s="35"/>
      <c r="AB71" s="40">
        <f>SUM(Y71:AA71)</f>
        <v>0</v>
      </c>
      <c r="AC71" s="35"/>
      <c r="AD71" s="35"/>
      <c r="AE71" s="99">
        <v>10000000</v>
      </c>
      <c r="AF71" s="40">
        <f>SUM(AC71:AE71)</f>
        <v>10000000</v>
      </c>
      <c r="AG71" s="40">
        <f t="shared" ref="AG71" si="79">SUM(T71,X71,AB71,AF71)</f>
        <v>10000000</v>
      </c>
      <c r="AH71" s="41">
        <f>IF(ISERROR(AG71/$I$70),0,AG71/$I$70)</f>
        <v>0.35714285714285715</v>
      </c>
      <c r="AI71" s="42">
        <f>IF(ISERROR(AG71/$AG$111),"-",AG71/$AG$111)</f>
        <v>2.5135290702204615E-2</v>
      </c>
    </row>
    <row r="72" spans="1:35" outlineLevel="1">
      <c r="A72" s="16">
        <v>2</v>
      </c>
      <c r="B72" s="79" t="s">
        <v>1235</v>
      </c>
      <c r="C72" s="81">
        <v>41995</v>
      </c>
      <c r="D72" s="78" t="s">
        <v>1127</v>
      </c>
      <c r="E72" s="266"/>
      <c r="F72" s="98" t="s">
        <v>1084</v>
      </c>
      <c r="G72" s="31"/>
      <c r="H72" s="31"/>
      <c r="I72" s="223"/>
      <c r="J72" s="99">
        <v>4500000</v>
      </c>
      <c r="K72" s="39"/>
      <c r="L72" s="35"/>
      <c r="M72" s="35"/>
      <c r="N72" s="35"/>
      <c r="O72" s="92" t="s">
        <v>131</v>
      </c>
      <c r="P72" s="39"/>
      <c r="Q72" s="35"/>
      <c r="R72" s="35"/>
      <c r="S72" s="35"/>
      <c r="T72" s="40">
        <f t="shared" ref="T72:T75" si="80">SUM(Q72:S72)</f>
        <v>0</v>
      </c>
      <c r="U72" s="35"/>
      <c r="V72" s="35"/>
      <c r="W72" s="35"/>
      <c r="X72" s="40">
        <f t="shared" ref="X72:X75" si="81">SUM(U72:W72)</f>
        <v>0</v>
      </c>
      <c r="Y72" s="35"/>
      <c r="Z72" s="35"/>
      <c r="AA72" s="35"/>
      <c r="AB72" s="40">
        <f t="shared" ref="AB72:AB75" si="82">SUM(Y72:AA72)</f>
        <v>0</v>
      </c>
      <c r="AC72" s="35"/>
      <c r="AD72" s="35"/>
      <c r="AE72" s="99">
        <v>4500000</v>
      </c>
      <c r="AF72" s="40">
        <f t="shared" ref="AF72:AF75" si="83">SUM(AC72:AE72)</f>
        <v>4500000</v>
      </c>
      <c r="AG72" s="40">
        <f t="shared" ref="AG72:AG75" si="84">SUM(T72,X72,AB72,AF72)</f>
        <v>4500000</v>
      </c>
      <c r="AH72" s="41">
        <f t="shared" ref="AH72:AH75" si="85">IF(ISERROR(AG72/$I$70),0,AG72/$I$70)</f>
        <v>0.16071428571428573</v>
      </c>
      <c r="AI72" s="42">
        <f t="shared" ref="AI72:AI75" si="86">IF(ISERROR(AG72/$AG$111),"-",AG72/$AG$111)</f>
        <v>1.1310880815992077E-2</v>
      </c>
    </row>
    <row r="73" spans="1:35" outlineLevel="1">
      <c r="A73" s="16">
        <v>3</v>
      </c>
      <c r="B73" s="79" t="s">
        <v>1236</v>
      </c>
      <c r="C73" s="81">
        <v>41995</v>
      </c>
      <c r="D73" s="78" t="s">
        <v>793</v>
      </c>
      <c r="E73" s="266"/>
      <c r="F73" s="98" t="s">
        <v>1084</v>
      </c>
      <c r="G73" s="31"/>
      <c r="H73" s="31"/>
      <c r="I73" s="223"/>
      <c r="J73" s="99">
        <v>4500000</v>
      </c>
      <c r="K73" s="39"/>
      <c r="L73" s="35"/>
      <c r="M73" s="35"/>
      <c r="N73" s="35"/>
      <c r="O73" s="92" t="s">
        <v>131</v>
      </c>
      <c r="P73" s="39"/>
      <c r="Q73" s="35"/>
      <c r="R73" s="35"/>
      <c r="S73" s="35"/>
      <c r="T73" s="40">
        <f t="shared" si="80"/>
        <v>0</v>
      </c>
      <c r="U73" s="35"/>
      <c r="V73" s="35"/>
      <c r="W73" s="35"/>
      <c r="X73" s="40">
        <f t="shared" si="81"/>
        <v>0</v>
      </c>
      <c r="Y73" s="35"/>
      <c r="Z73" s="35"/>
      <c r="AA73" s="35"/>
      <c r="AB73" s="40">
        <f t="shared" si="82"/>
        <v>0</v>
      </c>
      <c r="AC73" s="35"/>
      <c r="AD73" s="35"/>
      <c r="AE73" s="99">
        <v>4500000</v>
      </c>
      <c r="AF73" s="40">
        <f t="shared" si="83"/>
        <v>4500000</v>
      </c>
      <c r="AG73" s="40">
        <f t="shared" si="84"/>
        <v>4500000</v>
      </c>
      <c r="AH73" s="41">
        <f t="shared" si="85"/>
        <v>0.16071428571428573</v>
      </c>
      <c r="AI73" s="42">
        <f t="shared" si="86"/>
        <v>1.1310880815992077E-2</v>
      </c>
    </row>
    <row r="74" spans="1:35" outlineLevel="1">
      <c r="A74" s="16">
        <v>4</v>
      </c>
      <c r="B74" s="79" t="s">
        <v>1237</v>
      </c>
      <c r="C74" s="81">
        <v>42002</v>
      </c>
      <c r="D74" s="78" t="s">
        <v>1135</v>
      </c>
      <c r="E74" s="266"/>
      <c r="F74" s="98" t="s">
        <v>1084</v>
      </c>
      <c r="G74" s="31"/>
      <c r="H74" s="31"/>
      <c r="I74" s="223"/>
      <c r="J74" s="99">
        <v>4500000</v>
      </c>
      <c r="K74" s="39"/>
      <c r="L74" s="35"/>
      <c r="M74" s="35"/>
      <c r="N74" s="35"/>
      <c r="O74" s="92" t="s">
        <v>131</v>
      </c>
      <c r="P74" s="39"/>
      <c r="Q74" s="35"/>
      <c r="R74" s="35"/>
      <c r="S74" s="35"/>
      <c r="T74" s="40">
        <f t="shared" si="80"/>
        <v>0</v>
      </c>
      <c r="U74" s="35"/>
      <c r="V74" s="35"/>
      <c r="W74" s="35"/>
      <c r="X74" s="40">
        <f t="shared" si="81"/>
        <v>0</v>
      </c>
      <c r="Y74" s="35"/>
      <c r="Z74" s="35"/>
      <c r="AA74" s="35"/>
      <c r="AB74" s="40">
        <f t="shared" si="82"/>
        <v>0</v>
      </c>
      <c r="AC74" s="35"/>
      <c r="AD74" s="35"/>
      <c r="AE74" s="99">
        <v>4500000</v>
      </c>
      <c r="AF74" s="40">
        <f t="shared" si="83"/>
        <v>4500000</v>
      </c>
      <c r="AG74" s="40">
        <f t="shared" si="84"/>
        <v>4500000</v>
      </c>
      <c r="AH74" s="41">
        <f t="shared" si="85"/>
        <v>0.16071428571428573</v>
      </c>
      <c r="AI74" s="42">
        <f t="shared" si="86"/>
        <v>1.1310880815992077E-2</v>
      </c>
    </row>
    <row r="75" spans="1:35" outlineLevel="1">
      <c r="A75" s="16">
        <v>5</v>
      </c>
      <c r="B75" s="79" t="s">
        <v>1238</v>
      </c>
      <c r="C75" s="81">
        <v>41984</v>
      </c>
      <c r="D75" s="78" t="s">
        <v>1137</v>
      </c>
      <c r="E75" s="267"/>
      <c r="F75" s="98" t="s">
        <v>1084</v>
      </c>
      <c r="G75" s="31"/>
      <c r="H75" s="31"/>
      <c r="I75" s="180"/>
      <c r="J75" s="99">
        <v>4500000</v>
      </c>
      <c r="K75" s="39"/>
      <c r="L75" s="35"/>
      <c r="M75" s="35"/>
      <c r="N75" s="35"/>
      <c r="O75" s="92" t="s">
        <v>131</v>
      </c>
      <c r="P75" s="39"/>
      <c r="Q75" s="35"/>
      <c r="R75" s="35"/>
      <c r="S75" s="35"/>
      <c r="T75" s="40">
        <f t="shared" si="80"/>
        <v>0</v>
      </c>
      <c r="U75" s="35"/>
      <c r="V75" s="35"/>
      <c r="W75" s="35"/>
      <c r="X75" s="40">
        <f t="shared" si="81"/>
        <v>0</v>
      </c>
      <c r="Y75" s="35"/>
      <c r="Z75" s="35"/>
      <c r="AA75" s="35"/>
      <c r="AB75" s="40">
        <f t="shared" si="82"/>
        <v>0</v>
      </c>
      <c r="AC75" s="35"/>
      <c r="AD75" s="35"/>
      <c r="AE75" s="99">
        <v>4500000</v>
      </c>
      <c r="AF75" s="40">
        <f t="shared" si="83"/>
        <v>4500000</v>
      </c>
      <c r="AG75" s="40">
        <f t="shared" si="84"/>
        <v>4500000</v>
      </c>
      <c r="AH75" s="41">
        <f t="shared" si="85"/>
        <v>0.16071428571428573</v>
      </c>
      <c r="AI75" s="42">
        <f t="shared" si="86"/>
        <v>1.1310880815992077E-2</v>
      </c>
    </row>
    <row r="76" spans="1:35" ht="12.75" customHeight="1">
      <c r="A76" s="181" t="s">
        <v>67</v>
      </c>
      <c r="B76" s="182"/>
      <c r="C76" s="182"/>
      <c r="D76" s="182"/>
      <c r="E76" s="182"/>
      <c r="F76" s="182"/>
      <c r="G76" s="182"/>
      <c r="H76" s="183"/>
      <c r="I76" s="55">
        <f>I70</f>
        <v>28000000</v>
      </c>
      <c r="J76" s="55">
        <f>SUM(J71:J75)</f>
        <v>28000000</v>
      </c>
      <c r="K76" s="56"/>
      <c r="L76" s="55">
        <f>SUM(L71:L71)</f>
        <v>0</v>
      </c>
      <c r="M76" s="55">
        <f>SUM(M71:M71)</f>
        <v>0</v>
      </c>
      <c r="N76" s="55">
        <f>SUM(N71:N71)</f>
        <v>0</v>
      </c>
      <c r="O76" s="57"/>
      <c r="P76" s="59"/>
      <c r="Q76" s="55">
        <f t="shared" ref="Q76:AB76" si="87">SUM(Q71:Q71)</f>
        <v>0</v>
      </c>
      <c r="R76" s="55">
        <f t="shared" si="87"/>
        <v>0</v>
      </c>
      <c r="S76" s="55">
        <f t="shared" si="87"/>
        <v>0</v>
      </c>
      <c r="T76" s="60">
        <f t="shared" si="87"/>
        <v>0</v>
      </c>
      <c r="U76" s="55">
        <f t="shared" si="87"/>
        <v>0</v>
      </c>
      <c r="V76" s="55">
        <f t="shared" si="87"/>
        <v>0</v>
      </c>
      <c r="W76" s="55">
        <f t="shared" si="87"/>
        <v>0</v>
      </c>
      <c r="X76" s="60">
        <f t="shared" si="87"/>
        <v>0</v>
      </c>
      <c r="Y76" s="55">
        <f t="shared" si="87"/>
        <v>0</v>
      </c>
      <c r="Z76" s="55">
        <f t="shared" si="87"/>
        <v>0</v>
      </c>
      <c r="AA76" s="55">
        <f t="shared" si="87"/>
        <v>0</v>
      </c>
      <c r="AB76" s="60">
        <f t="shared" si="87"/>
        <v>0</v>
      </c>
      <c r="AC76" s="55">
        <f>SUM(AC71:AC75)</f>
        <v>0</v>
      </c>
      <c r="AD76" s="55">
        <f t="shared" ref="AD76:AE76" si="88">SUM(AD71:AD75)</f>
        <v>0</v>
      </c>
      <c r="AE76" s="55">
        <f t="shared" si="88"/>
        <v>28000000</v>
      </c>
      <c r="AF76" s="60">
        <f>SUM(AF71:AF75)</f>
        <v>28000000</v>
      </c>
      <c r="AG76" s="53">
        <f>SUM(AG71:AG75)</f>
        <v>28000000</v>
      </c>
      <c r="AH76" s="54">
        <f>IF(ISERROR(AG76/I76),0,AG76/I76)</f>
        <v>1</v>
      </c>
      <c r="AI76" s="54">
        <f>IF(ISERROR(AG76/$AG$111),0,AG76/$AG$111)</f>
        <v>7.0378813966172932E-2</v>
      </c>
    </row>
    <row r="77" spans="1:35" ht="12.75" customHeight="1">
      <c r="A77" s="36"/>
      <c r="B77" s="187" t="s">
        <v>68</v>
      </c>
      <c r="C77" s="188"/>
      <c r="D77" s="189"/>
      <c r="E77" s="18"/>
      <c r="F77" s="19"/>
      <c r="G77" s="20"/>
      <c r="H77" s="20"/>
      <c r="I77" s="179">
        <v>10000000</v>
      </c>
      <c r="J77" s="22"/>
      <c r="K77" s="23"/>
      <c r="L77" s="24"/>
      <c r="M77" s="24"/>
      <c r="N77" s="24"/>
      <c r="O77" s="19"/>
      <c r="P77" s="25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6"/>
      <c r="AI77" s="26"/>
    </row>
    <row r="78" spans="1:35" outlineLevel="1">
      <c r="A78" s="16">
        <v>1</v>
      </c>
      <c r="B78" s="79" t="s">
        <v>1239</v>
      </c>
      <c r="C78" s="81">
        <v>42003</v>
      </c>
      <c r="D78" s="78" t="s">
        <v>1240</v>
      </c>
      <c r="E78" s="265" t="s">
        <v>1083</v>
      </c>
      <c r="F78" s="98" t="s">
        <v>1084</v>
      </c>
      <c r="G78" s="81">
        <v>42003</v>
      </c>
      <c r="H78" s="81">
        <v>42185</v>
      </c>
      <c r="I78" s="223"/>
      <c r="J78" s="99">
        <v>3300000</v>
      </c>
      <c r="K78" s="39"/>
      <c r="L78" s="35"/>
      <c r="M78" s="35"/>
      <c r="N78" s="35"/>
      <c r="O78" s="92" t="s">
        <v>131</v>
      </c>
      <c r="P78" s="39"/>
      <c r="Q78" s="35"/>
      <c r="R78" s="35"/>
      <c r="S78" s="35"/>
      <c r="T78" s="40">
        <f>SUM(Q78:S78)</f>
        <v>0</v>
      </c>
      <c r="U78" s="35"/>
      <c r="V78" s="35"/>
      <c r="W78" s="35"/>
      <c r="X78" s="40">
        <f>SUM(U78:W78)</f>
        <v>0</v>
      </c>
      <c r="Y78" s="35"/>
      <c r="Z78" s="35"/>
      <c r="AA78" s="35"/>
      <c r="AB78" s="40">
        <f>SUM(Y78:AA78)</f>
        <v>0</v>
      </c>
      <c r="AC78" s="35"/>
      <c r="AD78" s="35"/>
      <c r="AE78" s="99">
        <v>3300000</v>
      </c>
      <c r="AF78" s="40">
        <f>SUM(AC78:AE78)</f>
        <v>3300000</v>
      </c>
      <c r="AG78" s="40">
        <f t="shared" ref="AG78:AG80" si="89">SUM(T78,X78,AB78,AF78)</f>
        <v>3300000</v>
      </c>
      <c r="AH78" s="41">
        <f>IF(ISERROR(AG78/$I$77),0,AG78/$I$77)</f>
        <v>0.33</v>
      </c>
      <c r="AI78" s="42">
        <f>IF(ISERROR(AG78/$AG$111),"-",AG78/$AG$111)</f>
        <v>8.2946459317275231E-3</v>
      </c>
    </row>
    <row r="79" spans="1:35" outlineLevel="1">
      <c r="A79" s="16">
        <v>2</v>
      </c>
      <c r="B79" s="79" t="s">
        <v>1242</v>
      </c>
      <c r="C79" s="81">
        <v>41991</v>
      </c>
      <c r="D79" s="78" t="s">
        <v>1243</v>
      </c>
      <c r="E79" s="266"/>
      <c r="F79" s="98" t="s">
        <v>1084</v>
      </c>
      <c r="G79" s="81">
        <v>41991</v>
      </c>
      <c r="H79" s="81">
        <v>42185</v>
      </c>
      <c r="I79" s="223"/>
      <c r="J79" s="99">
        <v>3350000</v>
      </c>
      <c r="K79" s="39"/>
      <c r="L79" s="35"/>
      <c r="M79" s="35"/>
      <c r="N79" s="35"/>
      <c r="O79" s="92" t="s">
        <v>131</v>
      </c>
      <c r="P79" s="39"/>
      <c r="Q79" s="35"/>
      <c r="R79" s="35"/>
      <c r="S79" s="35"/>
      <c r="T79" s="40">
        <f>SUM(Q79:S79)</f>
        <v>0</v>
      </c>
      <c r="U79" s="35"/>
      <c r="V79" s="35"/>
      <c r="W79" s="35"/>
      <c r="X79" s="40">
        <f>SUM(U79:W79)</f>
        <v>0</v>
      </c>
      <c r="Y79" s="35"/>
      <c r="Z79" s="35"/>
      <c r="AA79" s="35"/>
      <c r="AB79" s="40">
        <f>SUM(Y79:AA79)</f>
        <v>0</v>
      </c>
      <c r="AC79" s="35"/>
      <c r="AD79" s="35"/>
      <c r="AE79" s="99">
        <v>3350000</v>
      </c>
      <c r="AF79" s="40">
        <f t="shared" ref="AF79:AF80" si="90">SUM(AC79:AE79)</f>
        <v>3350000</v>
      </c>
      <c r="AG79" s="40">
        <f t="shared" si="89"/>
        <v>3350000</v>
      </c>
      <c r="AH79" s="41">
        <f t="shared" ref="AH79:AH80" si="91">IF(ISERROR(AG79/$I$77),0,AG79/$I$77)</f>
        <v>0.33500000000000002</v>
      </c>
      <c r="AI79" s="42">
        <f t="shared" ref="AI79:AI80" si="92">IF(ISERROR(AG79/$AG$111),"-",AG79/$AG$111)</f>
        <v>8.4203223852385468E-3</v>
      </c>
    </row>
    <row r="80" spans="1:35" outlineLevel="1">
      <c r="A80" s="16">
        <v>3</v>
      </c>
      <c r="B80" s="79" t="s">
        <v>1244</v>
      </c>
      <c r="C80" s="81">
        <v>41991</v>
      </c>
      <c r="D80" s="78" t="s">
        <v>1245</v>
      </c>
      <c r="E80" s="267"/>
      <c r="F80" s="98" t="s">
        <v>1084</v>
      </c>
      <c r="G80" s="81">
        <v>41991</v>
      </c>
      <c r="H80" s="81">
        <v>42185</v>
      </c>
      <c r="I80" s="180"/>
      <c r="J80" s="99">
        <v>3350000</v>
      </c>
      <c r="K80" s="39"/>
      <c r="L80" s="35"/>
      <c r="M80" s="35"/>
      <c r="N80" s="35"/>
      <c r="O80" s="92" t="s">
        <v>131</v>
      </c>
      <c r="P80" s="39"/>
      <c r="Q80" s="35"/>
      <c r="R80" s="35"/>
      <c r="S80" s="35"/>
      <c r="T80" s="40">
        <f>SUM(Q80:S80)</f>
        <v>0</v>
      </c>
      <c r="U80" s="35"/>
      <c r="V80" s="35"/>
      <c r="W80" s="35"/>
      <c r="X80" s="40">
        <f>SUM(U80:W80)</f>
        <v>0</v>
      </c>
      <c r="Y80" s="35"/>
      <c r="Z80" s="35"/>
      <c r="AA80" s="35"/>
      <c r="AB80" s="40">
        <f>SUM(Y80:AA80)</f>
        <v>0</v>
      </c>
      <c r="AC80" s="35"/>
      <c r="AD80" s="35"/>
      <c r="AE80" s="99">
        <v>3350000</v>
      </c>
      <c r="AF80" s="40">
        <f t="shared" si="90"/>
        <v>3350000</v>
      </c>
      <c r="AG80" s="40">
        <f t="shared" si="89"/>
        <v>3350000</v>
      </c>
      <c r="AH80" s="41">
        <f t="shared" si="91"/>
        <v>0.33500000000000002</v>
      </c>
      <c r="AI80" s="42">
        <f t="shared" si="92"/>
        <v>8.4203223852385468E-3</v>
      </c>
    </row>
    <row r="81" spans="1:35" ht="12.75" customHeight="1">
      <c r="A81" s="181" t="s">
        <v>69</v>
      </c>
      <c r="B81" s="182"/>
      <c r="C81" s="182"/>
      <c r="D81" s="182"/>
      <c r="E81" s="182"/>
      <c r="F81" s="182"/>
      <c r="G81" s="182"/>
      <c r="H81" s="183"/>
      <c r="I81" s="55">
        <f>I77</f>
        <v>10000000</v>
      </c>
      <c r="J81" s="55">
        <f>SUM(J78:J80)</f>
        <v>10000000</v>
      </c>
      <c r="K81" s="56"/>
      <c r="L81" s="55">
        <f>SUM(L78:L78)</f>
        <v>0</v>
      </c>
      <c r="M81" s="55">
        <f>SUM(M78:M78)</f>
        <v>0</v>
      </c>
      <c r="N81" s="55">
        <f>SUM(N78:N78)</f>
        <v>0</v>
      </c>
      <c r="O81" s="57"/>
      <c r="P81" s="59"/>
      <c r="Q81" s="55">
        <f t="shared" ref="Q81:AB81" si="93">SUM(Q78:Q78)</f>
        <v>0</v>
      </c>
      <c r="R81" s="55">
        <f t="shared" si="93"/>
        <v>0</v>
      </c>
      <c r="S81" s="55">
        <f t="shared" si="93"/>
        <v>0</v>
      </c>
      <c r="T81" s="60">
        <f t="shared" si="93"/>
        <v>0</v>
      </c>
      <c r="U81" s="55">
        <f t="shared" si="93"/>
        <v>0</v>
      </c>
      <c r="V81" s="55">
        <f t="shared" si="93"/>
        <v>0</v>
      </c>
      <c r="W81" s="55">
        <f t="shared" si="93"/>
        <v>0</v>
      </c>
      <c r="X81" s="60">
        <f t="shared" si="93"/>
        <v>0</v>
      </c>
      <c r="Y81" s="55">
        <f t="shared" si="93"/>
        <v>0</v>
      </c>
      <c r="Z81" s="55">
        <f t="shared" si="93"/>
        <v>0</v>
      </c>
      <c r="AA81" s="55">
        <f t="shared" si="93"/>
        <v>0</v>
      </c>
      <c r="AB81" s="60">
        <f t="shared" si="93"/>
        <v>0</v>
      </c>
      <c r="AC81" s="55">
        <f>SUM(AC78:AC80)</f>
        <v>0</v>
      </c>
      <c r="AD81" s="55">
        <f>SUM(AD78:AD80)</f>
        <v>0</v>
      </c>
      <c r="AE81" s="55">
        <f>SUM(AE78:AE80)</f>
        <v>10000000</v>
      </c>
      <c r="AF81" s="60">
        <f>SUM(AF78:AF80)</f>
        <v>10000000</v>
      </c>
      <c r="AG81" s="53">
        <f>SUM(AG78:AG80)</f>
        <v>10000000</v>
      </c>
      <c r="AH81" s="54">
        <f>IF(ISERROR(AG81/I81),0,AG81/I81)</f>
        <v>1</v>
      </c>
      <c r="AI81" s="54">
        <f>IF(ISERROR(AG81/$AG$111),0,AG81/$AG$111)</f>
        <v>2.5135290702204615E-2</v>
      </c>
    </row>
    <row r="82" spans="1:35" ht="12.75" customHeight="1">
      <c r="A82" s="36"/>
      <c r="B82" s="187" t="s">
        <v>18</v>
      </c>
      <c r="C82" s="188"/>
      <c r="D82" s="189"/>
      <c r="E82" s="18"/>
      <c r="F82" s="19"/>
      <c r="G82" s="20"/>
      <c r="H82" s="20"/>
      <c r="I82" s="179">
        <v>19453448</v>
      </c>
      <c r="J82" s="22"/>
      <c r="K82" s="23"/>
      <c r="L82" s="24"/>
      <c r="M82" s="24"/>
      <c r="N82" s="24"/>
      <c r="O82" s="19"/>
      <c r="P82" s="25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6"/>
      <c r="AI82" s="26"/>
    </row>
    <row r="83" spans="1:35" ht="22.5" outlineLevel="1">
      <c r="A83" s="124">
        <v>1</v>
      </c>
      <c r="B83" s="92" t="s">
        <v>1247</v>
      </c>
      <c r="C83" s="96">
        <v>41968</v>
      </c>
      <c r="D83" s="107" t="s">
        <v>127</v>
      </c>
      <c r="E83" s="259" t="s">
        <v>1083</v>
      </c>
      <c r="F83" s="92" t="s">
        <v>1084</v>
      </c>
      <c r="G83" s="31"/>
      <c r="H83" s="31"/>
      <c r="I83" s="223"/>
      <c r="J83" s="99">
        <v>8000000</v>
      </c>
      <c r="K83" s="39"/>
      <c r="L83" s="35"/>
      <c r="M83" s="35"/>
      <c r="N83" s="35"/>
      <c r="O83" s="92" t="s">
        <v>131</v>
      </c>
      <c r="P83" s="39"/>
      <c r="Q83" s="35"/>
      <c r="R83" s="35"/>
      <c r="S83" s="35"/>
      <c r="T83" s="40">
        <f>SUM(Q83:S83)</f>
        <v>0</v>
      </c>
      <c r="U83" s="35"/>
      <c r="V83" s="35"/>
      <c r="W83" s="35"/>
      <c r="X83" s="40">
        <f>SUM(U83:W83)</f>
        <v>0</v>
      </c>
      <c r="Y83" s="35"/>
      <c r="Z83" s="35"/>
      <c r="AA83" s="35"/>
      <c r="AB83" s="40">
        <f>SUM(Y83:AA83)</f>
        <v>0</v>
      </c>
      <c r="AC83" s="35"/>
      <c r="AD83" s="35">
        <v>8000000</v>
      </c>
      <c r="AE83" s="35"/>
      <c r="AF83" s="40">
        <f>SUM(AC83:AE83)</f>
        <v>8000000</v>
      </c>
      <c r="AG83" s="40">
        <f t="shared" ref="AG83:AG85" si="94">SUM(T83,X83,AB83,AF83)</f>
        <v>8000000</v>
      </c>
      <c r="AH83" s="41">
        <f>IF(ISERROR(AG83/I82),0,AG83/I82)</f>
        <v>0.41123815171480138</v>
      </c>
      <c r="AI83" s="42">
        <f>IF(ISERROR(AG83/$AG$111),"-",AG83/$AG$111)</f>
        <v>2.0108232561763695E-2</v>
      </c>
    </row>
    <row r="84" spans="1:35" outlineLevel="1">
      <c r="A84" s="124">
        <v>2</v>
      </c>
      <c r="B84" s="92" t="s">
        <v>1246</v>
      </c>
      <c r="C84" s="96">
        <v>41968</v>
      </c>
      <c r="D84" s="107" t="s">
        <v>361</v>
      </c>
      <c r="E84" s="260"/>
      <c r="F84" s="92" t="s">
        <v>1084</v>
      </c>
      <c r="G84" s="31"/>
      <c r="H84" s="31"/>
      <c r="I84" s="223"/>
      <c r="J84" s="99">
        <v>2000000</v>
      </c>
      <c r="K84" s="39"/>
      <c r="L84" s="35"/>
      <c r="M84" s="35"/>
      <c r="N84" s="35"/>
      <c r="O84" s="92" t="s">
        <v>131</v>
      </c>
      <c r="P84" s="39"/>
      <c r="Q84" s="35"/>
      <c r="R84" s="35"/>
      <c r="S84" s="35"/>
      <c r="T84" s="40">
        <f>SUM(Q84:S84)</f>
        <v>0</v>
      </c>
      <c r="U84" s="35"/>
      <c r="V84" s="35"/>
      <c r="W84" s="35"/>
      <c r="X84" s="40">
        <f>SUM(U84:W84)</f>
        <v>0</v>
      </c>
      <c r="Y84" s="35"/>
      <c r="Z84" s="35"/>
      <c r="AA84" s="35"/>
      <c r="AB84" s="40">
        <f>SUM(Y84:AA84)</f>
        <v>0</v>
      </c>
      <c r="AC84" s="35"/>
      <c r="AD84" s="35">
        <v>2000000</v>
      </c>
      <c r="AE84" s="35"/>
      <c r="AF84" s="40">
        <f>SUM(AC84:AE84)</f>
        <v>2000000</v>
      </c>
      <c r="AG84" s="40">
        <f t="shared" si="94"/>
        <v>2000000</v>
      </c>
      <c r="AH84" s="41">
        <f>IF(ISERROR(AG84/I82),0,AG84/I82)</f>
        <v>0.10280953792870035</v>
      </c>
      <c r="AI84" s="42">
        <f>IF(ISERROR(AG84/$AG$111),"-",AG84/$AG$111)</f>
        <v>5.0270581404409237E-3</v>
      </c>
    </row>
    <row r="85" spans="1:35" ht="22.5" outlineLevel="1">
      <c r="A85" s="124">
        <v>3</v>
      </c>
      <c r="B85" s="92" t="s">
        <v>1248</v>
      </c>
      <c r="C85" s="96">
        <v>41999</v>
      </c>
      <c r="D85" s="39" t="s">
        <v>1249</v>
      </c>
      <c r="E85" s="261"/>
      <c r="F85" s="92" t="s">
        <v>1084</v>
      </c>
      <c r="G85" s="31"/>
      <c r="H85" s="31"/>
      <c r="I85" s="180"/>
      <c r="J85" s="29">
        <v>9453448</v>
      </c>
      <c r="K85" s="39"/>
      <c r="L85" s="35"/>
      <c r="M85" s="35"/>
      <c r="N85" s="35"/>
      <c r="O85" s="92" t="s">
        <v>131</v>
      </c>
      <c r="P85" s="39"/>
      <c r="Q85" s="35"/>
      <c r="R85" s="35"/>
      <c r="S85" s="35"/>
      <c r="T85" s="40">
        <f>SUM(Q85:S85)</f>
        <v>0</v>
      </c>
      <c r="U85" s="35"/>
      <c r="V85" s="35"/>
      <c r="W85" s="35"/>
      <c r="X85" s="40">
        <f>SUM(U85:W85)</f>
        <v>0</v>
      </c>
      <c r="Y85" s="35"/>
      <c r="Z85" s="35"/>
      <c r="AA85" s="35"/>
      <c r="AB85" s="40">
        <f>SUM(Y85:AA85)</f>
        <v>0</v>
      </c>
      <c r="AC85" s="35"/>
      <c r="AD85" s="35"/>
      <c r="AE85" s="35">
        <v>9453448</v>
      </c>
      <c r="AF85" s="40">
        <f>SUM(AC85:AE85)</f>
        <v>9453448</v>
      </c>
      <c r="AG85" s="40">
        <f t="shared" si="94"/>
        <v>9453448</v>
      </c>
      <c r="AH85" s="41">
        <f>IF(ISERROR(AG85/I82),0,AG85/I82)</f>
        <v>0.48595231035649822</v>
      </c>
      <c r="AI85" s="42">
        <f>IF(ISERROR(AG85/$AG$111),"-",AG85/$AG$111)</f>
        <v>2.3761516361817482E-2</v>
      </c>
    </row>
    <row r="86" spans="1:35" ht="12.75" customHeight="1">
      <c r="A86" s="181" t="s">
        <v>70</v>
      </c>
      <c r="B86" s="182"/>
      <c r="C86" s="182"/>
      <c r="D86" s="182"/>
      <c r="E86" s="182"/>
      <c r="F86" s="182"/>
      <c r="G86" s="182"/>
      <c r="H86" s="183"/>
      <c r="I86" s="55">
        <f>I82</f>
        <v>19453448</v>
      </c>
      <c r="J86" s="55">
        <f>SUM(J83:J85)</f>
        <v>19453448</v>
      </c>
      <c r="K86" s="56"/>
      <c r="L86" s="55">
        <f>SUM(L83:L83)</f>
        <v>0</v>
      </c>
      <c r="M86" s="55">
        <f>SUM(M83:M83)</f>
        <v>0</v>
      </c>
      <c r="N86" s="55">
        <f>SUM(N83:N83)</f>
        <v>0</v>
      </c>
      <c r="O86" s="57"/>
      <c r="P86" s="59"/>
      <c r="Q86" s="55">
        <f t="shared" ref="Q86:AB86" si="95">SUM(Q83:Q83)</f>
        <v>0</v>
      </c>
      <c r="R86" s="55">
        <f t="shared" si="95"/>
        <v>0</v>
      </c>
      <c r="S86" s="55">
        <f t="shared" si="95"/>
        <v>0</v>
      </c>
      <c r="T86" s="60">
        <f t="shared" si="95"/>
        <v>0</v>
      </c>
      <c r="U86" s="55">
        <f t="shared" si="95"/>
        <v>0</v>
      </c>
      <c r="V86" s="55">
        <f t="shared" si="95"/>
        <v>0</v>
      </c>
      <c r="W86" s="55">
        <f t="shared" si="95"/>
        <v>0</v>
      </c>
      <c r="X86" s="60">
        <f t="shared" si="95"/>
        <v>0</v>
      </c>
      <c r="Y86" s="55">
        <f t="shared" si="95"/>
        <v>0</v>
      </c>
      <c r="Z86" s="55">
        <f t="shared" si="95"/>
        <v>0</v>
      </c>
      <c r="AA86" s="55">
        <f t="shared" si="95"/>
        <v>0</v>
      </c>
      <c r="AB86" s="60">
        <f t="shared" si="95"/>
        <v>0</v>
      </c>
      <c r="AC86" s="55">
        <f>SUM(AC83:AC85)</f>
        <v>0</v>
      </c>
      <c r="AD86" s="55">
        <f>SUM(AD83:AD85)</f>
        <v>10000000</v>
      </c>
      <c r="AE86" s="55">
        <f>SUM(AE83:AE85)</f>
        <v>9453448</v>
      </c>
      <c r="AF86" s="60">
        <f>SUM(AF83:AF85)</f>
        <v>19453448</v>
      </c>
      <c r="AG86" s="53">
        <f>SUM(AG83:AG85)</f>
        <v>19453448</v>
      </c>
      <c r="AH86" s="54">
        <f>IF(ISERROR(AG86/I86),0,AG86/I86)</f>
        <v>1</v>
      </c>
      <c r="AI86" s="54">
        <f>IF(ISERROR(AG86/$AG$111),0,AG86/$AG$111)</f>
        <v>4.8896807064022101E-2</v>
      </c>
    </row>
    <row r="87" spans="1:35" ht="12.75" customHeight="1">
      <c r="A87" s="36"/>
      <c r="B87" s="187" t="s">
        <v>71</v>
      </c>
      <c r="C87" s="188"/>
      <c r="D87" s="189"/>
      <c r="E87" s="18"/>
      <c r="F87" s="19"/>
      <c r="G87" s="20"/>
      <c r="H87" s="20"/>
      <c r="I87" s="179">
        <v>19500000</v>
      </c>
      <c r="J87" s="22"/>
      <c r="K87" s="23"/>
      <c r="L87" s="24"/>
      <c r="M87" s="24"/>
      <c r="N87" s="24"/>
      <c r="O87" s="19"/>
      <c r="P87" s="25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6"/>
      <c r="AI87" s="26"/>
    </row>
    <row r="88" spans="1:35" outlineLevel="1">
      <c r="A88" s="124">
        <v>1</v>
      </c>
      <c r="B88" s="92" t="s">
        <v>511</v>
      </c>
      <c r="C88" s="96">
        <v>41968</v>
      </c>
      <c r="D88" s="107" t="s">
        <v>373</v>
      </c>
      <c r="E88" s="259" t="s">
        <v>1083</v>
      </c>
      <c r="F88" s="92" t="s">
        <v>1084</v>
      </c>
      <c r="G88" s="31"/>
      <c r="H88" s="31"/>
      <c r="I88" s="223"/>
      <c r="J88" s="99">
        <v>10000000</v>
      </c>
      <c r="K88" s="28"/>
      <c r="L88" s="35"/>
      <c r="M88" s="35"/>
      <c r="N88" s="35"/>
      <c r="O88" s="92" t="s">
        <v>131</v>
      </c>
      <c r="P88" s="28"/>
      <c r="Q88" s="35"/>
      <c r="R88" s="35"/>
      <c r="S88" s="35"/>
      <c r="T88" s="40">
        <f>SUM(Q88:S88)</f>
        <v>0</v>
      </c>
      <c r="U88" s="35"/>
      <c r="V88" s="35"/>
      <c r="W88" s="35"/>
      <c r="X88" s="40">
        <f>SUM(U88:W88)</f>
        <v>0</v>
      </c>
      <c r="Y88" s="35"/>
      <c r="Z88" s="35"/>
      <c r="AA88" s="35"/>
      <c r="AB88" s="40">
        <f>SUM(Y88:AA88)</f>
        <v>0</v>
      </c>
      <c r="AC88" s="35"/>
      <c r="AD88" s="35">
        <v>10000000</v>
      </c>
      <c r="AE88" s="35"/>
      <c r="AF88" s="40">
        <f>SUM(AC88:AE88)</f>
        <v>10000000</v>
      </c>
      <c r="AG88" s="40">
        <f t="shared" ref="AG88:AG89" si="96">SUM(T88,X88,AB88,AF88)</f>
        <v>10000000</v>
      </c>
      <c r="AH88" s="41">
        <f>IF(ISERROR(AG88/I87),0,AG88/I87)</f>
        <v>0.51282051282051277</v>
      </c>
      <c r="AI88" s="42">
        <f>IF(ISERROR(AG88/$AG$111),"-",AG88/$AG$111)</f>
        <v>2.5135290702204615E-2</v>
      </c>
    </row>
    <row r="89" spans="1:35" outlineLevel="1">
      <c r="A89" s="124">
        <v>2</v>
      </c>
      <c r="B89" s="92" t="s">
        <v>511</v>
      </c>
      <c r="C89" s="96">
        <v>41996</v>
      </c>
      <c r="D89" s="107" t="s">
        <v>1250</v>
      </c>
      <c r="E89" s="261"/>
      <c r="F89" s="92" t="s">
        <v>1084</v>
      </c>
      <c r="G89" s="31"/>
      <c r="H89" s="31"/>
      <c r="I89" s="180"/>
      <c r="J89" s="99">
        <v>9500000</v>
      </c>
      <c r="K89" s="87"/>
      <c r="L89" s="35"/>
      <c r="M89" s="35"/>
      <c r="N89" s="35"/>
      <c r="O89" s="92" t="s">
        <v>131</v>
      </c>
      <c r="P89" s="87"/>
      <c r="Q89" s="35"/>
      <c r="R89" s="35"/>
      <c r="S89" s="35"/>
      <c r="T89" s="40">
        <f>SUM(Q89:S89)</f>
        <v>0</v>
      </c>
      <c r="U89" s="35"/>
      <c r="V89" s="35"/>
      <c r="W89" s="35"/>
      <c r="X89" s="40">
        <f>SUM(U89:W89)</f>
        <v>0</v>
      </c>
      <c r="Y89" s="35"/>
      <c r="Z89" s="35"/>
      <c r="AA89" s="35"/>
      <c r="AB89" s="40">
        <f>SUM(Y89:AA89)</f>
        <v>0</v>
      </c>
      <c r="AC89" s="35"/>
      <c r="AD89" s="35"/>
      <c r="AE89" s="35">
        <v>9500000</v>
      </c>
      <c r="AF89" s="40">
        <f>SUM(AC89:AE89)</f>
        <v>9500000</v>
      </c>
      <c r="AG89" s="40">
        <f t="shared" si="96"/>
        <v>9500000</v>
      </c>
      <c r="AH89" s="41">
        <f>IF(ISERROR(AG89/I87),0,AG89/I87)</f>
        <v>0.48717948717948717</v>
      </c>
      <c r="AI89" s="42">
        <f>IF(ISERROR(AG89/$AG$111),"-",AG89/$AG$111)</f>
        <v>2.3878526167094384E-2</v>
      </c>
    </row>
    <row r="90" spans="1:35" ht="12.75" customHeight="1">
      <c r="A90" s="181" t="s">
        <v>72</v>
      </c>
      <c r="B90" s="182"/>
      <c r="C90" s="182"/>
      <c r="D90" s="182"/>
      <c r="E90" s="182"/>
      <c r="F90" s="182"/>
      <c r="G90" s="182"/>
      <c r="H90" s="183"/>
      <c r="I90" s="55">
        <f>I87</f>
        <v>19500000</v>
      </c>
      <c r="J90" s="55">
        <f>SUM(J88:J89)</f>
        <v>19500000</v>
      </c>
      <c r="K90" s="56"/>
      <c r="L90" s="55">
        <f>SUM(L88:L88)</f>
        <v>0</v>
      </c>
      <c r="M90" s="55">
        <f>SUM(M88:M88)</f>
        <v>0</v>
      </c>
      <c r="N90" s="55">
        <f>SUM(N88:N88)</f>
        <v>0</v>
      </c>
      <c r="O90" s="57"/>
      <c r="P90" s="59"/>
      <c r="Q90" s="55">
        <f t="shared" ref="Q90:AB90" si="97">SUM(Q88:Q88)</f>
        <v>0</v>
      </c>
      <c r="R90" s="55">
        <f t="shared" si="97"/>
        <v>0</v>
      </c>
      <c r="S90" s="55">
        <f t="shared" si="97"/>
        <v>0</v>
      </c>
      <c r="T90" s="60">
        <f t="shared" si="97"/>
        <v>0</v>
      </c>
      <c r="U90" s="55">
        <f t="shared" si="97"/>
        <v>0</v>
      </c>
      <c r="V90" s="55">
        <f t="shared" si="97"/>
        <v>0</v>
      </c>
      <c r="W90" s="55">
        <f t="shared" si="97"/>
        <v>0</v>
      </c>
      <c r="X90" s="60">
        <f t="shared" si="97"/>
        <v>0</v>
      </c>
      <c r="Y90" s="55">
        <f t="shared" si="97"/>
        <v>0</v>
      </c>
      <c r="Z90" s="55">
        <f t="shared" si="97"/>
        <v>0</v>
      </c>
      <c r="AA90" s="55">
        <f t="shared" si="97"/>
        <v>0</v>
      </c>
      <c r="AB90" s="60">
        <f t="shared" si="97"/>
        <v>0</v>
      </c>
      <c r="AC90" s="55">
        <f>SUM(AC88:AC89)</f>
        <v>0</v>
      </c>
      <c r="AD90" s="55">
        <f t="shared" ref="AD90:AE90" si="98">SUM(AD88:AD89)</f>
        <v>10000000</v>
      </c>
      <c r="AE90" s="55">
        <f t="shared" si="98"/>
        <v>9500000</v>
      </c>
      <c r="AF90" s="60">
        <f>SUM(AF88:AF89)</f>
        <v>19500000</v>
      </c>
      <c r="AG90" s="53">
        <f>SUM(AG88:AG89)</f>
        <v>19500000</v>
      </c>
      <c r="AH90" s="54">
        <f>IF(ISERROR(AG90/I90),0,AG90/I90)</f>
        <v>1</v>
      </c>
      <c r="AI90" s="54">
        <f>IF(ISERROR(AG90/$AG$111),0,AG90/$AG$111)</f>
        <v>4.9013816869299003E-2</v>
      </c>
    </row>
    <row r="91" spans="1:35" ht="12.75" customHeight="1">
      <c r="A91" s="36"/>
      <c r="B91" s="187" t="s">
        <v>20</v>
      </c>
      <c r="C91" s="188"/>
      <c r="D91" s="189"/>
      <c r="E91" s="18"/>
      <c r="F91" s="19"/>
      <c r="G91" s="20"/>
      <c r="H91" s="20"/>
      <c r="I91" s="179">
        <v>9000000</v>
      </c>
      <c r="J91" s="22"/>
      <c r="K91" s="23"/>
      <c r="L91" s="24"/>
      <c r="M91" s="24"/>
      <c r="N91" s="24"/>
      <c r="O91" s="19"/>
      <c r="P91" s="25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6"/>
      <c r="AI91" s="26"/>
    </row>
    <row r="92" spans="1:35" ht="22.5" outlineLevel="1">
      <c r="A92" s="16">
        <v>1</v>
      </c>
      <c r="B92" s="92" t="s">
        <v>1251</v>
      </c>
      <c r="C92" s="96">
        <v>41982</v>
      </c>
      <c r="D92" s="107" t="s">
        <v>380</v>
      </c>
      <c r="E92" s="95" t="s">
        <v>1241</v>
      </c>
      <c r="F92" s="92" t="s">
        <v>1084</v>
      </c>
      <c r="G92" s="96">
        <v>42347</v>
      </c>
      <c r="H92" s="96">
        <v>42154</v>
      </c>
      <c r="I92" s="180"/>
      <c r="J92" s="99">
        <v>9000000</v>
      </c>
      <c r="K92" s="28"/>
      <c r="L92" s="35"/>
      <c r="M92" s="35"/>
      <c r="N92" s="35"/>
      <c r="O92" s="92" t="s">
        <v>131</v>
      </c>
      <c r="P92" s="28"/>
      <c r="Q92" s="35"/>
      <c r="R92" s="35"/>
      <c r="S92" s="35"/>
      <c r="T92" s="40">
        <f>SUM(Q92:S92)</f>
        <v>0</v>
      </c>
      <c r="U92" s="35"/>
      <c r="V92" s="35"/>
      <c r="W92" s="35"/>
      <c r="X92" s="40">
        <f>SUM(U92:W92)</f>
        <v>0</v>
      </c>
      <c r="Y92" s="35"/>
      <c r="Z92" s="35"/>
      <c r="AA92" s="35"/>
      <c r="AB92" s="40">
        <f>SUM(Y92:AA92)</f>
        <v>0</v>
      </c>
      <c r="AC92" s="35"/>
      <c r="AD92" s="35"/>
      <c r="AE92" s="35">
        <v>9000000</v>
      </c>
      <c r="AF92" s="40">
        <f>SUM(AC92:AE92)</f>
        <v>9000000</v>
      </c>
      <c r="AG92" s="40">
        <f t="shared" ref="AG92" si="99">SUM(T92,X92,AB92,AF92)</f>
        <v>9000000</v>
      </c>
      <c r="AH92" s="41">
        <f>IF(ISERROR(AG92/I91),0,AG92/I91)</f>
        <v>1</v>
      </c>
      <c r="AI92" s="42">
        <f>IF(ISERROR(AG92/$AG$111),"-",AG92/$AG$111)</f>
        <v>2.2621761631984153E-2</v>
      </c>
    </row>
    <row r="93" spans="1:35" ht="12.75" customHeight="1">
      <c r="A93" s="181" t="s">
        <v>73</v>
      </c>
      <c r="B93" s="182"/>
      <c r="C93" s="182"/>
      <c r="D93" s="182"/>
      <c r="E93" s="182"/>
      <c r="F93" s="182"/>
      <c r="G93" s="182"/>
      <c r="H93" s="183"/>
      <c r="I93" s="55">
        <f>I91</f>
        <v>9000000</v>
      </c>
      <c r="J93" s="55">
        <f>SUM(J92:J92)</f>
        <v>9000000</v>
      </c>
      <c r="K93" s="56"/>
      <c r="L93" s="55">
        <f>SUM(L92:L92)</f>
        <v>0</v>
      </c>
      <c r="M93" s="55">
        <f>SUM(M92:M92)</f>
        <v>0</v>
      </c>
      <c r="N93" s="55">
        <f>SUM(N92:N92)</f>
        <v>0</v>
      </c>
      <c r="O93" s="57"/>
      <c r="P93" s="59"/>
      <c r="Q93" s="55">
        <f t="shared" ref="Q93:AG93" si="100">SUM(Q92:Q92)</f>
        <v>0</v>
      </c>
      <c r="R93" s="55">
        <f t="shared" si="100"/>
        <v>0</v>
      </c>
      <c r="S93" s="55">
        <f t="shared" si="100"/>
        <v>0</v>
      </c>
      <c r="T93" s="60">
        <f t="shared" si="100"/>
        <v>0</v>
      </c>
      <c r="U93" s="55">
        <f t="shared" si="100"/>
        <v>0</v>
      </c>
      <c r="V93" s="55">
        <f t="shared" si="100"/>
        <v>0</v>
      </c>
      <c r="W93" s="55">
        <f t="shared" si="100"/>
        <v>0</v>
      </c>
      <c r="X93" s="60">
        <f t="shared" si="100"/>
        <v>0</v>
      </c>
      <c r="Y93" s="55">
        <f t="shared" si="100"/>
        <v>0</v>
      </c>
      <c r="Z93" s="55">
        <f t="shared" si="100"/>
        <v>0</v>
      </c>
      <c r="AA93" s="55">
        <f t="shared" si="100"/>
        <v>0</v>
      </c>
      <c r="AB93" s="60">
        <f t="shared" si="100"/>
        <v>0</v>
      </c>
      <c r="AC93" s="55">
        <f t="shared" si="100"/>
        <v>0</v>
      </c>
      <c r="AD93" s="55">
        <f t="shared" si="100"/>
        <v>0</v>
      </c>
      <c r="AE93" s="55">
        <f t="shared" si="100"/>
        <v>9000000</v>
      </c>
      <c r="AF93" s="60">
        <f t="shared" si="100"/>
        <v>9000000</v>
      </c>
      <c r="AG93" s="53">
        <f t="shared" si="100"/>
        <v>9000000</v>
      </c>
      <c r="AH93" s="54">
        <f>IF(ISERROR(AG93/I93),0,AG93/I93)</f>
        <v>1</v>
      </c>
      <c r="AI93" s="54">
        <f>IF(ISERROR(AG93/$AG$111),0,AG93/$AG$111)</f>
        <v>2.2621761631984153E-2</v>
      </c>
    </row>
    <row r="94" spans="1:35" ht="12.75" customHeight="1">
      <c r="A94" s="36"/>
      <c r="B94" s="187" t="s">
        <v>19</v>
      </c>
      <c r="C94" s="188"/>
      <c r="D94" s="189"/>
      <c r="E94" s="18"/>
      <c r="F94" s="19"/>
      <c r="G94" s="20"/>
      <c r="H94" s="20"/>
      <c r="I94" s="179">
        <v>57293640</v>
      </c>
      <c r="J94" s="22"/>
      <c r="K94" s="23"/>
      <c r="L94" s="24"/>
      <c r="M94" s="24"/>
      <c r="N94" s="24"/>
      <c r="O94" s="19"/>
      <c r="P94" s="25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6"/>
      <c r="AI94" s="26"/>
    </row>
    <row r="95" spans="1:35" outlineLevel="1">
      <c r="A95" s="16">
        <v>1</v>
      </c>
      <c r="B95" s="92" t="s">
        <v>511</v>
      </c>
      <c r="C95" s="96">
        <v>41985</v>
      </c>
      <c r="D95" s="107" t="s">
        <v>1252</v>
      </c>
      <c r="E95" s="259" t="s">
        <v>1083</v>
      </c>
      <c r="F95" s="92" t="s">
        <v>1084</v>
      </c>
      <c r="G95" s="31"/>
      <c r="H95" s="31"/>
      <c r="I95" s="223"/>
      <c r="J95" s="99">
        <v>3857143</v>
      </c>
      <c r="K95" s="39"/>
      <c r="L95" s="102"/>
      <c r="M95" s="102"/>
      <c r="N95" s="102"/>
      <c r="O95" s="92" t="s">
        <v>131</v>
      </c>
      <c r="P95" s="39"/>
      <c r="Q95" s="35"/>
      <c r="R95" s="35"/>
      <c r="S95" s="35"/>
      <c r="T95" s="40">
        <f>SUM(Q95:S95)</f>
        <v>0</v>
      </c>
      <c r="U95" s="35"/>
      <c r="V95" s="35"/>
      <c r="W95" s="35"/>
      <c r="X95" s="40">
        <f>SUM(U95:W95)</f>
        <v>0</v>
      </c>
      <c r="Y95" s="35"/>
      <c r="Z95" s="35"/>
      <c r="AA95" s="35"/>
      <c r="AB95" s="40">
        <f>SUM(Y95:AA95)</f>
        <v>0</v>
      </c>
      <c r="AC95" s="35"/>
      <c r="AD95" s="35"/>
      <c r="AE95" s="130">
        <v>3857143</v>
      </c>
      <c r="AF95" s="40">
        <f>SUM(AC95:AE95)</f>
        <v>3857143</v>
      </c>
      <c r="AG95" s="40">
        <f t="shared" ref="AG95" si="101">SUM(T95,X95,AB95,AF95)</f>
        <v>3857143</v>
      </c>
      <c r="AH95" s="41">
        <f>IF(ISERROR(AG95/$I$94),0,AG95/$I$94)</f>
        <v>6.7322358991329573E-2</v>
      </c>
      <c r="AI95" s="42">
        <f>IF(ISERROR(AG95/$AG$111),"-",AG95/$AG$111)</f>
        <v>9.6950410584973612E-3</v>
      </c>
    </row>
    <row r="96" spans="1:35" outlineLevel="1">
      <c r="A96" s="16">
        <v>2</v>
      </c>
      <c r="B96" s="92" t="s">
        <v>511</v>
      </c>
      <c r="C96" s="96">
        <v>41988</v>
      </c>
      <c r="D96" s="107" t="s">
        <v>1253</v>
      </c>
      <c r="E96" s="260"/>
      <c r="F96" s="92" t="s">
        <v>1084</v>
      </c>
      <c r="G96" s="31"/>
      <c r="H96" s="31"/>
      <c r="I96" s="223"/>
      <c r="J96" s="99">
        <v>3857143</v>
      </c>
      <c r="K96" s="39"/>
      <c r="L96" s="102"/>
      <c r="M96" s="102"/>
      <c r="N96" s="102"/>
      <c r="O96" s="92" t="s">
        <v>131</v>
      </c>
      <c r="P96" s="39"/>
      <c r="Q96" s="35"/>
      <c r="R96" s="35"/>
      <c r="S96" s="35"/>
      <c r="T96" s="40">
        <f t="shared" ref="T96:T105" si="102">SUM(Q96:S96)</f>
        <v>0</v>
      </c>
      <c r="U96" s="35"/>
      <c r="V96" s="35"/>
      <c r="W96" s="35"/>
      <c r="X96" s="40">
        <f t="shared" ref="X96:X105" si="103">SUM(U96:W96)</f>
        <v>0</v>
      </c>
      <c r="Y96" s="35"/>
      <c r="Z96" s="35"/>
      <c r="AA96" s="35"/>
      <c r="AB96" s="40">
        <f t="shared" ref="AB96:AB105" si="104">SUM(Y96:AA96)</f>
        <v>0</v>
      </c>
      <c r="AC96" s="35"/>
      <c r="AD96" s="35"/>
      <c r="AE96" s="130">
        <v>3857143</v>
      </c>
      <c r="AF96" s="40">
        <f t="shared" ref="AF96:AF105" si="105">SUM(AC96:AE96)</f>
        <v>3857143</v>
      </c>
      <c r="AG96" s="40">
        <f t="shared" ref="AG96:AG105" si="106">SUM(T96,X96,AB96,AF96)</f>
        <v>3857143</v>
      </c>
      <c r="AH96" s="41">
        <f t="shared" ref="AH96:AH105" si="107">IF(ISERROR(AG96/$I$94),0,AG96/$I$94)</f>
        <v>6.7322358991329573E-2</v>
      </c>
      <c r="AI96" s="42">
        <f t="shared" ref="AI96:AI105" si="108">IF(ISERROR(AG96/$AG$111),"-",AG96/$AG$111)</f>
        <v>9.6950410584973612E-3</v>
      </c>
    </row>
    <row r="97" spans="1:35" outlineLevel="1">
      <c r="A97" s="16">
        <v>3</v>
      </c>
      <c r="B97" s="92" t="s">
        <v>511</v>
      </c>
      <c r="C97" s="96">
        <v>41986</v>
      </c>
      <c r="D97" s="107" t="s">
        <v>1254</v>
      </c>
      <c r="E97" s="260"/>
      <c r="F97" s="92" t="s">
        <v>1084</v>
      </c>
      <c r="G97" s="31"/>
      <c r="H97" s="31"/>
      <c r="I97" s="223"/>
      <c r="J97" s="99">
        <v>3857143</v>
      </c>
      <c r="K97" s="39"/>
      <c r="L97" s="102"/>
      <c r="M97" s="102"/>
      <c r="N97" s="102"/>
      <c r="O97" s="92" t="s">
        <v>131</v>
      </c>
      <c r="P97" s="39"/>
      <c r="Q97" s="35"/>
      <c r="R97" s="35"/>
      <c r="S97" s="35"/>
      <c r="T97" s="40">
        <f t="shared" si="102"/>
        <v>0</v>
      </c>
      <c r="U97" s="35"/>
      <c r="V97" s="35"/>
      <c r="W97" s="35"/>
      <c r="X97" s="40">
        <f t="shared" si="103"/>
        <v>0</v>
      </c>
      <c r="Y97" s="35"/>
      <c r="Z97" s="35"/>
      <c r="AA97" s="35"/>
      <c r="AB97" s="40">
        <f t="shared" si="104"/>
        <v>0</v>
      </c>
      <c r="AC97" s="35"/>
      <c r="AD97" s="35"/>
      <c r="AE97" s="130">
        <v>3857143</v>
      </c>
      <c r="AF97" s="40">
        <f t="shared" si="105"/>
        <v>3857143</v>
      </c>
      <c r="AG97" s="40">
        <f t="shared" si="106"/>
        <v>3857143</v>
      </c>
      <c r="AH97" s="41">
        <f t="shared" si="107"/>
        <v>6.7322358991329573E-2</v>
      </c>
      <c r="AI97" s="42">
        <f t="shared" si="108"/>
        <v>9.6950410584973612E-3</v>
      </c>
    </row>
    <row r="98" spans="1:35" outlineLevel="1">
      <c r="A98" s="16">
        <v>4</v>
      </c>
      <c r="B98" s="92" t="s">
        <v>511</v>
      </c>
      <c r="C98" s="96">
        <v>41988</v>
      </c>
      <c r="D98" s="107" t="s">
        <v>1255</v>
      </c>
      <c r="E98" s="260"/>
      <c r="F98" s="92" t="s">
        <v>1084</v>
      </c>
      <c r="G98" s="31"/>
      <c r="H98" s="31"/>
      <c r="I98" s="223"/>
      <c r="J98" s="99">
        <v>3857143</v>
      </c>
      <c r="K98" s="39"/>
      <c r="L98" s="102"/>
      <c r="M98" s="102"/>
      <c r="N98" s="102"/>
      <c r="O98" s="92" t="s">
        <v>131</v>
      </c>
      <c r="P98" s="39"/>
      <c r="Q98" s="35"/>
      <c r="R98" s="35"/>
      <c r="S98" s="35"/>
      <c r="T98" s="40">
        <f t="shared" si="102"/>
        <v>0</v>
      </c>
      <c r="U98" s="35"/>
      <c r="V98" s="35"/>
      <c r="W98" s="35"/>
      <c r="X98" s="40">
        <f t="shared" si="103"/>
        <v>0</v>
      </c>
      <c r="Y98" s="35"/>
      <c r="Z98" s="35"/>
      <c r="AA98" s="35"/>
      <c r="AB98" s="40">
        <f t="shared" si="104"/>
        <v>0</v>
      </c>
      <c r="AC98" s="35"/>
      <c r="AD98" s="35"/>
      <c r="AE98" s="130">
        <v>3857143</v>
      </c>
      <c r="AF98" s="40">
        <f t="shared" si="105"/>
        <v>3857143</v>
      </c>
      <c r="AG98" s="40">
        <f t="shared" si="106"/>
        <v>3857143</v>
      </c>
      <c r="AH98" s="41">
        <f t="shared" si="107"/>
        <v>6.7322358991329573E-2</v>
      </c>
      <c r="AI98" s="42">
        <f t="shared" si="108"/>
        <v>9.6950410584973612E-3</v>
      </c>
    </row>
    <row r="99" spans="1:35" outlineLevel="1">
      <c r="A99" s="16">
        <v>5</v>
      </c>
      <c r="B99" s="92" t="s">
        <v>511</v>
      </c>
      <c r="C99" s="96">
        <v>41988</v>
      </c>
      <c r="D99" s="107" t="s">
        <v>1256</v>
      </c>
      <c r="E99" s="260"/>
      <c r="F99" s="92" t="s">
        <v>1084</v>
      </c>
      <c r="G99" s="31"/>
      <c r="H99" s="31"/>
      <c r="I99" s="223"/>
      <c r="J99" s="99">
        <v>3857143</v>
      </c>
      <c r="K99" s="39"/>
      <c r="L99" s="102"/>
      <c r="M99" s="102"/>
      <c r="N99" s="102"/>
      <c r="O99" s="92" t="s">
        <v>131</v>
      </c>
      <c r="P99" s="39"/>
      <c r="Q99" s="35"/>
      <c r="R99" s="35"/>
      <c r="S99" s="35"/>
      <c r="T99" s="40">
        <f t="shared" si="102"/>
        <v>0</v>
      </c>
      <c r="U99" s="35"/>
      <c r="V99" s="35"/>
      <c r="W99" s="35"/>
      <c r="X99" s="40">
        <f t="shared" si="103"/>
        <v>0</v>
      </c>
      <c r="Y99" s="35"/>
      <c r="Z99" s="35"/>
      <c r="AA99" s="35"/>
      <c r="AB99" s="40">
        <f t="shared" si="104"/>
        <v>0</v>
      </c>
      <c r="AC99" s="35"/>
      <c r="AD99" s="35"/>
      <c r="AE99" s="130">
        <v>3857143</v>
      </c>
      <c r="AF99" s="40">
        <f t="shared" si="105"/>
        <v>3857143</v>
      </c>
      <c r="AG99" s="40">
        <f t="shared" si="106"/>
        <v>3857143</v>
      </c>
      <c r="AH99" s="41">
        <f t="shared" si="107"/>
        <v>6.7322358991329573E-2</v>
      </c>
      <c r="AI99" s="42">
        <f t="shared" si="108"/>
        <v>9.6950410584973612E-3</v>
      </c>
    </row>
    <row r="100" spans="1:35" outlineLevel="1">
      <c r="A100" s="16">
        <v>6</v>
      </c>
      <c r="B100" s="92" t="s">
        <v>511</v>
      </c>
      <c r="C100" s="96">
        <v>41995</v>
      </c>
      <c r="D100" s="107" t="s">
        <v>1257</v>
      </c>
      <c r="E100" s="260"/>
      <c r="F100" s="92" t="s">
        <v>1084</v>
      </c>
      <c r="G100" s="31"/>
      <c r="H100" s="31"/>
      <c r="I100" s="223"/>
      <c r="J100" s="99">
        <v>3857143</v>
      </c>
      <c r="K100" s="39"/>
      <c r="L100" s="102"/>
      <c r="M100" s="102"/>
      <c r="N100" s="102"/>
      <c r="O100" s="92" t="s">
        <v>131</v>
      </c>
      <c r="P100" s="39"/>
      <c r="Q100" s="35"/>
      <c r="R100" s="35"/>
      <c r="S100" s="35"/>
      <c r="T100" s="40">
        <f t="shared" si="102"/>
        <v>0</v>
      </c>
      <c r="U100" s="35"/>
      <c r="V100" s="35"/>
      <c r="W100" s="35"/>
      <c r="X100" s="40">
        <f t="shared" si="103"/>
        <v>0</v>
      </c>
      <c r="Y100" s="35"/>
      <c r="Z100" s="35"/>
      <c r="AA100" s="35"/>
      <c r="AB100" s="40">
        <f t="shared" si="104"/>
        <v>0</v>
      </c>
      <c r="AC100" s="35"/>
      <c r="AD100" s="35"/>
      <c r="AE100" s="130">
        <v>3857143</v>
      </c>
      <c r="AF100" s="40">
        <f t="shared" si="105"/>
        <v>3857143</v>
      </c>
      <c r="AG100" s="40">
        <f t="shared" si="106"/>
        <v>3857143</v>
      </c>
      <c r="AH100" s="41">
        <f t="shared" si="107"/>
        <v>6.7322358991329573E-2</v>
      </c>
      <c r="AI100" s="42">
        <f t="shared" si="108"/>
        <v>9.6950410584973612E-3</v>
      </c>
    </row>
    <row r="101" spans="1:35" outlineLevel="1">
      <c r="A101" s="16">
        <v>7</v>
      </c>
      <c r="B101" s="92" t="s">
        <v>511</v>
      </c>
      <c r="C101" s="96">
        <v>41985</v>
      </c>
      <c r="D101" s="107" t="s">
        <v>1258</v>
      </c>
      <c r="E101" s="260"/>
      <c r="F101" s="92" t="s">
        <v>1084</v>
      </c>
      <c r="G101" s="31"/>
      <c r="H101" s="31"/>
      <c r="I101" s="223"/>
      <c r="J101" s="99">
        <v>3857142</v>
      </c>
      <c r="K101" s="39"/>
      <c r="L101" s="102"/>
      <c r="M101" s="102"/>
      <c r="N101" s="102"/>
      <c r="O101" s="92" t="s">
        <v>131</v>
      </c>
      <c r="P101" s="39"/>
      <c r="Q101" s="35"/>
      <c r="R101" s="35"/>
      <c r="S101" s="35"/>
      <c r="T101" s="40">
        <f t="shared" si="102"/>
        <v>0</v>
      </c>
      <c r="U101" s="35"/>
      <c r="V101" s="35"/>
      <c r="W101" s="35"/>
      <c r="X101" s="40">
        <f t="shared" si="103"/>
        <v>0</v>
      </c>
      <c r="Y101" s="35"/>
      <c r="Z101" s="35"/>
      <c r="AA101" s="35"/>
      <c r="AB101" s="40">
        <f t="shared" si="104"/>
        <v>0</v>
      </c>
      <c r="AC101" s="35"/>
      <c r="AD101" s="35"/>
      <c r="AE101" s="130">
        <v>3857142</v>
      </c>
      <c r="AF101" s="40">
        <f t="shared" si="105"/>
        <v>3857142</v>
      </c>
      <c r="AG101" s="40">
        <f t="shared" si="106"/>
        <v>3857142</v>
      </c>
      <c r="AH101" s="41">
        <f t="shared" si="107"/>
        <v>6.7322341537385297E-2</v>
      </c>
      <c r="AI101" s="42">
        <f t="shared" si="108"/>
        <v>9.6950385449682923E-3</v>
      </c>
    </row>
    <row r="102" spans="1:35" outlineLevel="1">
      <c r="A102" s="16">
        <v>8</v>
      </c>
      <c r="B102" s="92" t="s">
        <v>511</v>
      </c>
      <c r="C102" s="96">
        <v>42002</v>
      </c>
      <c r="D102" s="107" t="s">
        <v>1259</v>
      </c>
      <c r="E102" s="260"/>
      <c r="F102" s="92" t="s">
        <v>1084</v>
      </c>
      <c r="G102" s="31"/>
      <c r="H102" s="31"/>
      <c r="I102" s="223"/>
      <c r="J102" s="99">
        <v>6072812</v>
      </c>
      <c r="K102" s="39"/>
      <c r="L102" s="102"/>
      <c r="M102" s="102"/>
      <c r="N102" s="102"/>
      <c r="O102" s="92" t="s">
        <v>131</v>
      </c>
      <c r="P102" s="39"/>
      <c r="Q102" s="35"/>
      <c r="R102" s="35"/>
      <c r="S102" s="35"/>
      <c r="T102" s="40">
        <f t="shared" si="102"/>
        <v>0</v>
      </c>
      <c r="U102" s="35"/>
      <c r="V102" s="35"/>
      <c r="W102" s="35"/>
      <c r="X102" s="40">
        <f t="shared" si="103"/>
        <v>0</v>
      </c>
      <c r="Y102" s="35"/>
      <c r="Z102" s="35"/>
      <c r="AA102" s="35"/>
      <c r="AB102" s="40">
        <f t="shared" si="104"/>
        <v>0</v>
      </c>
      <c r="AC102" s="35"/>
      <c r="AD102" s="35"/>
      <c r="AE102" s="130">
        <v>6072812</v>
      </c>
      <c r="AF102" s="40">
        <f t="shared" si="105"/>
        <v>6072812</v>
      </c>
      <c r="AG102" s="40">
        <f t="shared" si="106"/>
        <v>6072812</v>
      </c>
      <c r="AH102" s="41">
        <f t="shared" si="107"/>
        <v>0.10599452225412803</v>
      </c>
      <c r="AI102" s="42">
        <f t="shared" si="108"/>
        <v>1.5264189499983661E-2</v>
      </c>
    </row>
    <row r="103" spans="1:35" outlineLevel="1">
      <c r="A103" s="16">
        <v>9</v>
      </c>
      <c r="B103" s="92" t="s">
        <v>511</v>
      </c>
      <c r="C103" s="96">
        <v>41999</v>
      </c>
      <c r="D103" s="107" t="s">
        <v>1260</v>
      </c>
      <c r="E103" s="260"/>
      <c r="F103" s="92" t="s">
        <v>1084</v>
      </c>
      <c r="G103" s="31"/>
      <c r="H103" s="31"/>
      <c r="I103" s="223"/>
      <c r="J103" s="99">
        <v>9990417</v>
      </c>
      <c r="K103" s="39"/>
      <c r="L103" s="102"/>
      <c r="M103" s="102"/>
      <c r="N103" s="102"/>
      <c r="O103" s="92" t="s">
        <v>131</v>
      </c>
      <c r="P103" s="39"/>
      <c r="Q103" s="35"/>
      <c r="R103" s="35"/>
      <c r="S103" s="35"/>
      <c r="T103" s="40">
        <f t="shared" si="102"/>
        <v>0</v>
      </c>
      <c r="U103" s="35"/>
      <c r="V103" s="35"/>
      <c r="W103" s="35"/>
      <c r="X103" s="40">
        <f t="shared" si="103"/>
        <v>0</v>
      </c>
      <c r="Y103" s="35"/>
      <c r="Z103" s="35"/>
      <c r="AA103" s="35"/>
      <c r="AB103" s="40">
        <f t="shared" si="104"/>
        <v>0</v>
      </c>
      <c r="AC103" s="35"/>
      <c r="AD103" s="35"/>
      <c r="AE103" s="130">
        <v>9990417</v>
      </c>
      <c r="AF103" s="40">
        <f t="shared" si="105"/>
        <v>9990417</v>
      </c>
      <c r="AG103" s="40">
        <f t="shared" si="106"/>
        <v>9990417</v>
      </c>
      <c r="AH103" s="41">
        <f t="shared" si="107"/>
        <v>0.17437218162434784</v>
      </c>
      <c r="AI103" s="42">
        <f t="shared" si="108"/>
        <v>2.5111203553124694E-2</v>
      </c>
    </row>
    <row r="104" spans="1:35" outlineLevel="1">
      <c r="A104" s="16">
        <v>10</v>
      </c>
      <c r="B104" s="92" t="s">
        <v>511</v>
      </c>
      <c r="C104" s="96">
        <v>41999</v>
      </c>
      <c r="D104" s="107" t="s">
        <v>1261</v>
      </c>
      <c r="E104" s="260"/>
      <c r="F104" s="92" t="s">
        <v>1084</v>
      </c>
      <c r="G104" s="31"/>
      <c r="H104" s="31"/>
      <c r="I104" s="223"/>
      <c r="J104" s="99">
        <v>6600000</v>
      </c>
      <c r="K104" s="39"/>
      <c r="L104" s="102"/>
      <c r="M104" s="102"/>
      <c r="N104" s="102"/>
      <c r="O104" s="92" t="s">
        <v>131</v>
      </c>
      <c r="P104" s="39"/>
      <c r="Q104" s="35"/>
      <c r="R104" s="35"/>
      <c r="S104" s="35"/>
      <c r="T104" s="40">
        <f t="shared" si="102"/>
        <v>0</v>
      </c>
      <c r="U104" s="35"/>
      <c r="V104" s="35"/>
      <c r="W104" s="35"/>
      <c r="X104" s="40">
        <f t="shared" si="103"/>
        <v>0</v>
      </c>
      <c r="Y104" s="35"/>
      <c r="Z104" s="35"/>
      <c r="AA104" s="35"/>
      <c r="AB104" s="40">
        <f t="shared" si="104"/>
        <v>0</v>
      </c>
      <c r="AC104" s="35"/>
      <c r="AD104" s="35"/>
      <c r="AE104" s="130">
        <v>6600000</v>
      </c>
      <c r="AF104" s="40">
        <f t="shared" si="105"/>
        <v>6600000</v>
      </c>
      <c r="AG104" s="40">
        <f t="shared" si="106"/>
        <v>6600000</v>
      </c>
      <c r="AH104" s="41">
        <f t="shared" si="107"/>
        <v>0.11519603222975534</v>
      </c>
      <c r="AI104" s="42">
        <f t="shared" si="108"/>
        <v>1.6589291863455046E-2</v>
      </c>
    </row>
    <row r="105" spans="1:35" outlineLevel="1">
      <c r="A105" s="16">
        <v>11</v>
      </c>
      <c r="B105" s="92" t="s">
        <v>511</v>
      </c>
      <c r="C105" s="96">
        <v>41999</v>
      </c>
      <c r="D105" s="107" t="s">
        <v>1262</v>
      </c>
      <c r="E105" s="261"/>
      <c r="F105" s="92" t="s">
        <v>1084</v>
      </c>
      <c r="G105" s="31"/>
      <c r="H105" s="31"/>
      <c r="I105" s="180"/>
      <c r="J105" s="99">
        <v>7630411</v>
      </c>
      <c r="K105" s="39"/>
      <c r="L105" s="102"/>
      <c r="M105" s="102"/>
      <c r="N105" s="102"/>
      <c r="O105" s="92" t="s">
        <v>131</v>
      </c>
      <c r="P105" s="39"/>
      <c r="Q105" s="35"/>
      <c r="R105" s="35"/>
      <c r="S105" s="35"/>
      <c r="T105" s="40">
        <f t="shared" si="102"/>
        <v>0</v>
      </c>
      <c r="U105" s="35"/>
      <c r="V105" s="35"/>
      <c r="W105" s="35"/>
      <c r="X105" s="40">
        <f t="shared" si="103"/>
        <v>0</v>
      </c>
      <c r="Y105" s="35"/>
      <c r="Z105" s="35"/>
      <c r="AA105" s="35"/>
      <c r="AB105" s="40">
        <f t="shared" si="104"/>
        <v>0</v>
      </c>
      <c r="AC105" s="35"/>
      <c r="AD105" s="35"/>
      <c r="AE105" s="130">
        <v>7630411</v>
      </c>
      <c r="AF105" s="40">
        <f t="shared" si="105"/>
        <v>7630411</v>
      </c>
      <c r="AG105" s="40">
        <f t="shared" si="106"/>
        <v>7630411</v>
      </c>
      <c r="AH105" s="41">
        <f t="shared" si="107"/>
        <v>0.13318076840640602</v>
      </c>
      <c r="AI105" s="42">
        <f t="shared" si="108"/>
        <v>1.9179259866229984E-2</v>
      </c>
    </row>
    <row r="106" spans="1:35" ht="12.75" customHeight="1">
      <c r="A106" s="181" t="s">
        <v>74</v>
      </c>
      <c r="B106" s="182"/>
      <c r="C106" s="182"/>
      <c r="D106" s="182"/>
      <c r="E106" s="182"/>
      <c r="F106" s="182"/>
      <c r="G106" s="182"/>
      <c r="H106" s="183"/>
      <c r="I106" s="55">
        <f>I94</f>
        <v>57293640</v>
      </c>
      <c r="J106" s="55">
        <f>SUM(J95:J105)</f>
        <v>57293640</v>
      </c>
      <c r="K106" s="56"/>
      <c r="L106" s="55">
        <f>SUM(L95:L95)</f>
        <v>0</v>
      </c>
      <c r="M106" s="55">
        <f>SUM(M95:M95)</f>
        <v>0</v>
      </c>
      <c r="N106" s="55">
        <f>SUM(N95:N95)</f>
        <v>0</v>
      </c>
      <c r="O106" s="57"/>
      <c r="P106" s="59"/>
      <c r="Q106" s="55">
        <f t="shared" ref="Q106:AB106" si="109">SUM(Q95:Q95)</f>
        <v>0</v>
      </c>
      <c r="R106" s="55">
        <f t="shared" si="109"/>
        <v>0</v>
      </c>
      <c r="S106" s="55">
        <f t="shared" si="109"/>
        <v>0</v>
      </c>
      <c r="T106" s="60">
        <f t="shared" si="109"/>
        <v>0</v>
      </c>
      <c r="U106" s="55">
        <f t="shared" si="109"/>
        <v>0</v>
      </c>
      <c r="V106" s="55">
        <f t="shared" si="109"/>
        <v>0</v>
      </c>
      <c r="W106" s="55">
        <f t="shared" si="109"/>
        <v>0</v>
      </c>
      <c r="X106" s="60">
        <f t="shared" si="109"/>
        <v>0</v>
      </c>
      <c r="Y106" s="55">
        <f t="shared" si="109"/>
        <v>0</v>
      </c>
      <c r="Z106" s="55">
        <f t="shared" si="109"/>
        <v>0</v>
      </c>
      <c r="AA106" s="55">
        <f t="shared" si="109"/>
        <v>0</v>
      </c>
      <c r="AB106" s="60">
        <f t="shared" si="109"/>
        <v>0</v>
      </c>
      <c r="AC106" s="55">
        <f>SUM(AC95:AC105)</f>
        <v>0</v>
      </c>
      <c r="AD106" s="55">
        <f t="shared" ref="AD106:AE106" si="110">SUM(AD95:AD105)</f>
        <v>0</v>
      </c>
      <c r="AE106" s="55">
        <f t="shared" si="110"/>
        <v>57293640</v>
      </c>
      <c r="AF106" s="60">
        <f>SUM(AF95:AF105)</f>
        <v>57293640</v>
      </c>
      <c r="AG106" s="53">
        <f>SUM(AG95:AG105)</f>
        <v>57293640</v>
      </c>
      <c r="AH106" s="54">
        <f>IF(ISERROR(AG106/I106),0,AG106/I106)</f>
        <v>1</v>
      </c>
      <c r="AI106" s="54">
        <f>IF(ISERROR(AG106/$AG$111),0,AG106/$AG$111)</f>
        <v>0.14400922967874585</v>
      </c>
    </row>
    <row r="107" spans="1:35" ht="12.75" customHeight="1">
      <c r="A107" s="36"/>
      <c r="B107" s="187" t="s">
        <v>49</v>
      </c>
      <c r="C107" s="188"/>
      <c r="D107" s="189"/>
      <c r="E107" s="18"/>
      <c r="F107" s="19"/>
      <c r="G107" s="20"/>
      <c r="H107" s="20"/>
      <c r="I107" s="179">
        <v>47847000</v>
      </c>
      <c r="J107" s="22"/>
      <c r="K107" s="23"/>
      <c r="L107" s="24"/>
      <c r="M107" s="24"/>
      <c r="N107" s="24"/>
      <c r="O107" s="19"/>
      <c r="P107" s="25"/>
      <c r="Q107" s="22"/>
      <c r="R107" s="22"/>
      <c r="S107" s="22"/>
      <c r="T107" s="22"/>
      <c r="U107" s="22"/>
      <c r="V107" s="22"/>
      <c r="W107" s="22"/>
      <c r="X107" s="22"/>
      <c r="Y107" s="22"/>
      <c r="Z107" s="22"/>
      <c r="AA107" s="22"/>
      <c r="AB107" s="22"/>
      <c r="AC107" s="22"/>
      <c r="AD107" s="22"/>
      <c r="AE107" s="22"/>
      <c r="AF107" s="22"/>
      <c r="AG107" s="22"/>
      <c r="AH107" s="26"/>
      <c r="AI107" s="26"/>
    </row>
    <row r="108" spans="1:35" outlineLevel="1">
      <c r="A108" s="124">
        <v>1</v>
      </c>
      <c r="B108" s="92" t="s">
        <v>1263</v>
      </c>
      <c r="C108" s="96">
        <v>41982</v>
      </c>
      <c r="D108" s="107" t="s">
        <v>1264</v>
      </c>
      <c r="E108" s="259" t="s">
        <v>1083</v>
      </c>
      <c r="F108" s="92" t="s">
        <v>1084</v>
      </c>
      <c r="G108" s="96">
        <v>41995</v>
      </c>
      <c r="H108" s="96">
        <v>41789</v>
      </c>
      <c r="I108" s="223"/>
      <c r="J108" s="29">
        <v>40000000</v>
      </c>
      <c r="K108" s="28"/>
      <c r="L108" s="35"/>
      <c r="M108" s="35"/>
      <c r="N108" s="35"/>
      <c r="O108" s="92" t="s">
        <v>131</v>
      </c>
      <c r="P108" s="28"/>
      <c r="Q108" s="35"/>
      <c r="R108" s="35"/>
      <c r="S108" s="35"/>
      <c r="T108" s="40">
        <f>SUM(Q108:S108)</f>
        <v>0</v>
      </c>
      <c r="U108" s="40">
        <f t="shared" ref="U108:W108" si="111">SUM(R108:T108)</f>
        <v>0</v>
      </c>
      <c r="V108" s="40">
        <f t="shared" si="111"/>
        <v>0</v>
      </c>
      <c r="W108" s="40">
        <f t="shared" si="111"/>
        <v>0</v>
      </c>
      <c r="X108" s="40">
        <f>SUM(U108:W108)</f>
        <v>0</v>
      </c>
      <c r="Y108" s="35"/>
      <c r="Z108" s="35"/>
      <c r="AA108" s="35"/>
      <c r="AB108" s="40">
        <f>SUM(Y108:AA108)</f>
        <v>0</v>
      </c>
      <c r="AC108" s="35"/>
      <c r="AD108" s="35"/>
      <c r="AE108" s="35">
        <v>40000000</v>
      </c>
      <c r="AF108" s="40">
        <f>SUM(AC108:AE108)</f>
        <v>40000000</v>
      </c>
      <c r="AG108" s="40">
        <f t="shared" ref="AG108" si="112">SUM(T108,X108,AB108,AF108)</f>
        <v>40000000</v>
      </c>
      <c r="AH108" s="41">
        <f>IF(ISERROR(AG108/I107),0,AG108/I107)</f>
        <v>0.83599807720442243</v>
      </c>
      <c r="AI108" s="42">
        <f>IF(ISERROR(AG108/$AG$111),"-",AG108/$AG$111)</f>
        <v>0.10054116280881846</v>
      </c>
    </row>
    <row r="109" spans="1:35" ht="22.5" outlineLevel="1">
      <c r="A109" s="124">
        <v>2</v>
      </c>
      <c r="B109" s="92" t="s">
        <v>1265</v>
      </c>
      <c r="C109" s="96">
        <v>41992</v>
      </c>
      <c r="D109" s="39" t="s">
        <v>1266</v>
      </c>
      <c r="E109" s="261"/>
      <c r="F109" s="92" t="s">
        <v>1084</v>
      </c>
      <c r="G109" s="96">
        <v>41999</v>
      </c>
      <c r="H109" s="96">
        <v>41789</v>
      </c>
      <c r="I109" s="180"/>
      <c r="J109" s="29">
        <v>7847000</v>
      </c>
      <c r="K109" s="87"/>
      <c r="L109" s="35"/>
      <c r="M109" s="35"/>
      <c r="N109" s="35"/>
      <c r="O109" s="92" t="s">
        <v>131</v>
      </c>
      <c r="P109" s="87"/>
      <c r="Q109" s="35"/>
      <c r="R109" s="35"/>
      <c r="S109" s="35"/>
      <c r="T109" s="40">
        <f>SUM(Q109:S109)</f>
        <v>0</v>
      </c>
      <c r="U109" s="40">
        <f t="shared" ref="U109" si="113">SUM(R109:T109)</f>
        <v>0</v>
      </c>
      <c r="V109" s="40">
        <f t="shared" ref="V109" si="114">SUM(S109:U109)</f>
        <v>0</v>
      </c>
      <c r="W109" s="40">
        <f t="shared" ref="W109" si="115">SUM(T109:V109)</f>
        <v>0</v>
      </c>
      <c r="X109" s="40">
        <f>SUM(U109:W109)</f>
        <v>0</v>
      </c>
      <c r="Y109" s="35"/>
      <c r="Z109" s="35"/>
      <c r="AA109" s="35"/>
      <c r="AB109" s="40">
        <f>SUM(Y109:AA109)</f>
        <v>0</v>
      </c>
      <c r="AC109" s="35"/>
      <c r="AD109" s="35"/>
      <c r="AE109" s="35">
        <v>7847000</v>
      </c>
      <c r="AF109" s="40">
        <f>SUM(AC109:AE109)</f>
        <v>7847000</v>
      </c>
      <c r="AG109" s="40">
        <f t="shared" ref="AG109" si="116">SUM(T109,X109,AB109,AF109)</f>
        <v>7847000</v>
      </c>
      <c r="AH109" s="41">
        <f>IF(ISERROR(AG109/I107),0,AG109/I107)</f>
        <v>0.16400192279557757</v>
      </c>
      <c r="AI109" s="42">
        <f>IF(ISERROR(AG109/$AG$111),"-",AG109/$AG$111)</f>
        <v>1.9723662614019963E-2</v>
      </c>
    </row>
    <row r="110" spans="1:35" s="17" customFormat="1">
      <c r="A110" s="181" t="s">
        <v>50</v>
      </c>
      <c r="B110" s="182"/>
      <c r="C110" s="182"/>
      <c r="D110" s="182"/>
      <c r="E110" s="182"/>
      <c r="F110" s="182"/>
      <c r="G110" s="182"/>
      <c r="H110" s="183"/>
      <c r="I110" s="55">
        <f>SUM(I107:I107)</f>
        <v>47847000</v>
      </c>
      <c r="J110" s="55">
        <f>SUM(J108:J109)</f>
        <v>47847000</v>
      </c>
      <c r="K110" s="56"/>
      <c r="L110" s="55">
        <f>SUM(L108:L108)</f>
        <v>0</v>
      </c>
      <c r="M110" s="55">
        <f>SUM(M108:M108)</f>
        <v>0</v>
      </c>
      <c r="N110" s="55">
        <f>SUM(N108:N108)</f>
        <v>0</v>
      </c>
      <c r="O110" s="57"/>
      <c r="P110" s="59"/>
      <c r="Q110" s="55">
        <f t="shared" ref="Q110:AB110" si="117">SUM(Q108:Q108)</f>
        <v>0</v>
      </c>
      <c r="R110" s="55">
        <f t="shared" si="117"/>
        <v>0</v>
      </c>
      <c r="S110" s="55">
        <f t="shared" si="117"/>
        <v>0</v>
      </c>
      <c r="T110" s="60">
        <f t="shared" si="117"/>
        <v>0</v>
      </c>
      <c r="U110" s="55">
        <f t="shared" si="117"/>
        <v>0</v>
      </c>
      <c r="V110" s="55">
        <f t="shared" si="117"/>
        <v>0</v>
      </c>
      <c r="W110" s="55">
        <f t="shared" si="117"/>
        <v>0</v>
      </c>
      <c r="X110" s="60">
        <f t="shared" si="117"/>
        <v>0</v>
      </c>
      <c r="Y110" s="55">
        <f t="shared" si="117"/>
        <v>0</v>
      </c>
      <c r="Z110" s="55">
        <f t="shared" si="117"/>
        <v>0</v>
      </c>
      <c r="AA110" s="55">
        <f t="shared" si="117"/>
        <v>0</v>
      </c>
      <c r="AB110" s="60">
        <f t="shared" si="117"/>
        <v>0</v>
      </c>
      <c r="AC110" s="55">
        <f>SUM(AC108:AC109)</f>
        <v>0</v>
      </c>
      <c r="AD110" s="55">
        <f>SUM(AD108:AD109)</f>
        <v>0</v>
      </c>
      <c r="AE110" s="55">
        <f>SUM(AE108:AE109)</f>
        <v>47847000</v>
      </c>
      <c r="AF110" s="60">
        <f>SUM(AF108:AF109)</f>
        <v>47847000</v>
      </c>
      <c r="AG110" s="53">
        <f>SUM(AG108:AG109)</f>
        <v>47847000</v>
      </c>
      <c r="AH110" s="54">
        <f>IF(ISERROR(AG110/I110),0,AG110/I110)</f>
        <v>1</v>
      </c>
      <c r="AI110" s="54">
        <f>IF(ISERROR(AG110/$AG$111),0,AG110/$AG$111)</f>
        <v>0.12026482542283842</v>
      </c>
    </row>
    <row r="111" spans="1:35">
      <c r="A111" s="184" t="str">
        <f>"TOTAL ASIG."&amp;" "&amp;$A$5</f>
        <v xml:space="preserve">TOTAL ASIG. 24-03-002 FONDO CONCURSABLE DE INICIATIVAS PARA LA INFANCIA </v>
      </c>
      <c r="B111" s="185"/>
      <c r="C111" s="185"/>
      <c r="D111" s="185"/>
      <c r="E111" s="185"/>
      <c r="F111" s="185"/>
      <c r="G111" s="185"/>
      <c r="H111" s="186"/>
      <c r="I111" s="62">
        <f>+I10+I15+I12492+I29+I39+I45+I52+I62+I69+I76+I81+I86+I106+I90+I93+I110+I21</f>
        <v>397847000</v>
      </c>
      <c r="J111" s="60">
        <f>+J10+J15+J21+J29+J39+J45+J52+J62+J69+J76+J81+J86+J106+J90+J93+J110</f>
        <v>379847000</v>
      </c>
      <c r="K111" s="63"/>
      <c r="L111" s="60">
        <f>+L10+L15+L21+L29+L39+L45+L52+L62+L69+L76+L81+L86+L106+L90+L93+L110</f>
        <v>0</v>
      </c>
      <c r="M111" s="60">
        <f>+M10+M15+M21+M29+M39+M45+M52+M62+M69+M76+M81+M86+M106+M90+M93+M110</f>
        <v>0</v>
      </c>
      <c r="N111" s="60">
        <f>+N10+N15+N21+N29+N39+N45+N52+N62+N69+N76+N81+N86+N106+N90+N93+N110</f>
        <v>0</v>
      </c>
      <c r="O111" s="64"/>
      <c r="P111" s="65"/>
      <c r="Q111" s="60" t="e">
        <f t="shared" ref="Q111:AG111" si="118">+Q10+Q15+Q21+Q29+Q39+Q45+Q52+Q62+Q69+Q76+Q81+Q86+Q106+Q90+Q93+Q110</f>
        <v>#REF!</v>
      </c>
      <c r="R111" s="60" t="e">
        <f t="shared" si="118"/>
        <v>#REF!</v>
      </c>
      <c r="S111" s="60" t="e">
        <f t="shared" si="118"/>
        <v>#REF!</v>
      </c>
      <c r="T111" s="60">
        <f t="shared" si="118"/>
        <v>0</v>
      </c>
      <c r="U111" s="60" t="e">
        <f t="shared" si="118"/>
        <v>#REF!</v>
      </c>
      <c r="V111" s="60" t="e">
        <f t="shared" si="118"/>
        <v>#REF!</v>
      </c>
      <c r="W111" s="60" t="e">
        <f t="shared" si="118"/>
        <v>#REF!</v>
      </c>
      <c r="X111" s="60">
        <f t="shared" si="118"/>
        <v>0</v>
      </c>
      <c r="Y111" s="60">
        <f t="shared" si="118"/>
        <v>0</v>
      </c>
      <c r="Z111" s="60">
        <f t="shared" si="118"/>
        <v>0</v>
      </c>
      <c r="AA111" s="60">
        <f t="shared" si="118"/>
        <v>0</v>
      </c>
      <c r="AB111" s="60">
        <f t="shared" si="118"/>
        <v>0</v>
      </c>
      <c r="AC111" s="60">
        <f t="shared" si="118"/>
        <v>12000000</v>
      </c>
      <c r="AD111" s="60">
        <f t="shared" si="118"/>
        <v>66000000</v>
      </c>
      <c r="AE111" s="60">
        <f t="shared" si="118"/>
        <v>319847000</v>
      </c>
      <c r="AF111" s="60">
        <f t="shared" si="118"/>
        <v>397847000</v>
      </c>
      <c r="AG111" s="60">
        <f t="shared" si="118"/>
        <v>397847000</v>
      </c>
      <c r="AH111" s="61">
        <f>IF(ISERROR(AG111/I111),"-",AG111/I111)</f>
        <v>1</v>
      </c>
      <c r="AI111" s="61">
        <f>IF(ISERROR(AG111/$AG$111),"-",AG111/$AG$111)</f>
        <v>1</v>
      </c>
    </row>
    <row r="112" spans="1:35">
      <c r="I112" s="4"/>
      <c r="Q112" s="4"/>
      <c r="R112" s="4"/>
      <c r="S112" s="4"/>
      <c r="U112" s="4"/>
      <c r="V112" s="4"/>
      <c r="W112" s="4"/>
      <c r="Y112" s="4"/>
      <c r="Z112" s="4"/>
      <c r="AA112" s="4"/>
      <c r="AC112" s="4"/>
      <c r="AD112" s="4"/>
      <c r="AE112" s="4"/>
    </row>
    <row r="113" spans="9:31">
      <c r="I113" s="4"/>
      <c r="Q113" s="4"/>
      <c r="R113" s="4"/>
      <c r="S113" s="4"/>
      <c r="U113" s="4"/>
      <c r="V113" s="4"/>
      <c r="W113" s="4"/>
      <c r="Y113" s="4"/>
      <c r="Z113" s="4"/>
      <c r="AA113" s="4"/>
      <c r="AC113" s="4"/>
      <c r="AD113" s="4"/>
      <c r="AE113" s="4"/>
    </row>
    <row r="114" spans="9:31">
      <c r="I114" s="4"/>
      <c r="Q114" s="4"/>
      <c r="R114" s="4"/>
      <c r="S114" s="4"/>
      <c r="U114" s="4"/>
      <c r="V114" s="4"/>
      <c r="W114" s="4"/>
      <c r="Y114" s="4"/>
      <c r="Z114" s="4"/>
      <c r="AA114" s="4"/>
      <c r="AC114" s="4"/>
      <c r="AD114" s="4"/>
      <c r="AE114" s="4"/>
    </row>
    <row r="115" spans="9:31">
      <c r="I115" s="4"/>
      <c r="Q115" s="4"/>
      <c r="R115" s="4"/>
      <c r="S115" s="4"/>
      <c r="U115" s="4"/>
      <c r="V115" s="4"/>
      <c r="W115" s="4"/>
      <c r="Y115" s="4"/>
      <c r="Z115" s="4"/>
      <c r="AA115" s="4"/>
      <c r="AC115" s="4"/>
      <c r="AD115" s="4"/>
      <c r="AE115" s="4"/>
    </row>
    <row r="116" spans="9:31">
      <c r="I116" s="4"/>
      <c r="Q116" s="4"/>
      <c r="R116" s="4"/>
      <c r="S116" s="4"/>
      <c r="U116" s="4"/>
      <c r="V116" s="4"/>
      <c r="W116" s="4"/>
      <c r="Y116" s="4"/>
      <c r="Z116" s="4"/>
      <c r="AA116" s="4"/>
      <c r="AC116" s="4"/>
      <c r="AD116" s="4"/>
      <c r="AE116" s="4"/>
    </row>
    <row r="117" spans="9:31">
      <c r="I117" s="4"/>
      <c r="Q117" s="4"/>
      <c r="R117" s="4"/>
      <c r="S117" s="4"/>
      <c r="U117" s="4"/>
      <c r="V117" s="4"/>
      <c r="W117" s="4"/>
      <c r="Y117" s="4"/>
      <c r="Z117" s="4"/>
      <c r="AA117" s="4"/>
      <c r="AC117" s="4"/>
      <c r="AD117" s="4"/>
      <c r="AE117" s="4"/>
    </row>
    <row r="118" spans="9:31">
      <c r="I118" s="4"/>
      <c r="Q118" s="4"/>
      <c r="R118" s="4"/>
      <c r="S118" s="4"/>
      <c r="U118" s="4"/>
      <c r="V118" s="4"/>
      <c r="W118" s="4"/>
      <c r="Y118" s="4"/>
      <c r="Z118" s="4"/>
      <c r="AA118" s="4"/>
      <c r="AC118" s="4"/>
      <c r="AD118" s="4"/>
      <c r="AE118" s="4"/>
    </row>
    <row r="119" spans="9:31">
      <c r="I119" s="4"/>
      <c r="Q119" s="4"/>
      <c r="R119" s="4"/>
      <c r="S119" s="4"/>
      <c r="U119" s="4"/>
      <c r="V119" s="4"/>
      <c r="W119" s="4"/>
      <c r="Y119" s="4"/>
      <c r="Z119" s="4"/>
      <c r="AA119" s="4"/>
      <c r="AC119" s="4"/>
      <c r="AD119" s="4"/>
      <c r="AE119" s="4"/>
    </row>
    <row r="120" spans="9:31">
      <c r="I120" s="4"/>
      <c r="Q120" s="4"/>
      <c r="R120" s="4"/>
      <c r="S120" s="4"/>
      <c r="U120" s="4"/>
      <c r="V120" s="4"/>
      <c r="W120" s="4"/>
      <c r="Y120" s="4"/>
      <c r="Z120" s="4"/>
      <c r="AA120" s="4"/>
      <c r="AC120" s="4"/>
      <c r="AD120" s="4"/>
      <c r="AE120" s="4"/>
    </row>
    <row r="121" spans="9:31">
      <c r="I121" s="4"/>
      <c r="Q121" s="4"/>
      <c r="R121" s="4"/>
      <c r="S121" s="4"/>
      <c r="U121" s="4"/>
      <c r="V121" s="4"/>
      <c r="W121" s="4"/>
      <c r="Y121" s="4"/>
      <c r="Z121" s="4"/>
      <c r="AA121" s="4"/>
      <c r="AC121" s="4"/>
      <c r="AD121" s="4"/>
      <c r="AE121" s="4"/>
    </row>
    <row r="122" spans="9:31">
      <c r="I122" s="4"/>
      <c r="Q122" s="4"/>
      <c r="R122" s="4"/>
      <c r="S122" s="4"/>
      <c r="U122" s="4"/>
      <c r="V122" s="4"/>
      <c r="W122" s="4"/>
      <c r="Y122" s="4"/>
      <c r="Z122" s="4"/>
      <c r="AA122" s="4"/>
      <c r="AC122" s="4"/>
      <c r="AD122" s="4"/>
      <c r="AE122" s="4"/>
    </row>
    <row r="123" spans="9:31">
      <c r="I123" s="4"/>
      <c r="Q123" s="4"/>
      <c r="R123" s="4"/>
      <c r="S123" s="4"/>
      <c r="U123" s="4"/>
      <c r="V123" s="4"/>
      <c r="W123" s="4"/>
      <c r="Y123" s="4"/>
      <c r="Z123" s="4"/>
      <c r="AA123" s="4"/>
      <c r="AC123" s="4"/>
      <c r="AD123" s="4"/>
      <c r="AE123" s="4"/>
    </row>
    <row r="124" spans="9:31">
      <c r="I124" s="4"/>
      <c r="Q124" s="4"/>
      <c r="R124" s="4"/>
      <c r="S124" s="4"/>
      <c r="U124" s="4"/>
      <c r="V124" s="4"/>
      <c r="W124" s="4"/>
      <c r="Y124" s="4"/>
      <c r="Z124" s="4"/>
      <c r="AA124" s="4"/>
      <c r="AC124" s="4"/>
      <c r="AD124" s="4"/>
      <c r="AE124" s="4"/>
    </row>
    <row r="125" spans="9:31">
      <c r="I125" s="4"/>
      <c r="Q125" s="4"/>
      <c r="R125" s="4"/>
      <c r="S125" s="4"/>
      <c r="U125" s="4"/>
      <c r="V125" s="4"/>
      <c r="W125" s="4"/>
      <c r="Y125" s="4"/>
      <c r="Z125" s="4"/>
      <c r="AA125" s="4"/>
      <c r="AC125" s="4"/>
      <c r="AD125" s="4"/>
      <c r="AE125" s="4"/>
    </row>
    <row r="126" spans="9:31">
      <c r="I126" s="4"/>
      <c r="Q126" s="4"/>
      <c r="R126" s="4"/>
      <c r="S126" s="4"/>
      <c r="U126" s="4"/>
      <c r="V126" s="4"/>
      <c r="W126" s="4"/>
      <c r="Y126" s="4"/>
      <c r="Z126" s="4"/>
      <c r="AA126" s="4"/>
      <c r="AC126" s="4"/>
      <c r="AD126" s="4"/>
      <c r="AE126" s="4"/>
    </row>
    <row r="127" spans="9:31">
      <c r="I127" s="4"/>
      <c r="Q127" s="4"/>
      <c r="R127" s="4"/>
      <c r="S127" s="4"/>
      <c r="U127" s="4"/>
      <c r="V127" s="4"/>
      <c r="W127" s="4"/>
      <c r="Y127" s="4"/>
      <c r="Z127" s="4"/>
      <c r="AA127" s="4"/>
      <c r="AC127" s="4"/>
      <c r="AD127" s="4"/>
      <c r="AE127" s="4"/>
    </row>
    <row r="128" spans="9:31">
      <c r="I128" s="4"/>
      <c r="Q128" s="4"/>
      <c r="R128" s="4"/>
      <c r="S128" s="4"/>
      <c r="U128" s="4"/>
      <c r="V128" s="4"/>
      <c r="W128" s="4"/>
      <c r="Y128" s="4"/>
      <c r="Z128" s="4"/>
      <c r="AA128" s="4"/>
      <c r="AC128" s="4"/>
      <c r="AD128" s="4"/>
      <c r="AE128" s="4"/>
    </row>
  </sheetData>
  <sheetProtection insertRows="0" autoFilter="0"/>
  <dataConsolidate/>
  <mergeCells count="90">
    <mergeCell ref="E88:E89"/>
    <mergeCell ref="E95:E105"/>
    <mergeCell ref="E108:E109"/>
    <mergeCell ref="E41:E44"/>
    <mergeCell ref="E47:E51"/>
    <mergeCell ref="E54:E61"/>
    <mergeCell ref="E64:E68"/>
    <mergeCell ref="E71:E75"/>
    <mergeCell ref="I107:I109"/>
    <mergeCell ref="A110:H110"/>
    <mergeCell ref="A111:H111"/>
    <mergeCell ref="A90:H90"/>
    <mergeCell ref="B91:D91"/>
    <mergeCell ref="A93:H93"/>
    <mergeCell ref="B94:D94"/>
    <mergeCell ref="A106:H106"/>
    <mergeCell ref="B107:D107"/>
    <mergeCell ref="I94:I105"/>
    <mergeCell ref="B87:D87"/>
    <mergeCell ref="A52:H52"/>
    <mergeCell ref="B53:D53"/>
    <mergeCell ref="A62:H62"/>
    <mergeCell ref="B63:D63"/>
    <mergeCell ref="A69:H69"/>
    <mergeCell ref="B70:D70"/>
    <mergeCell ref="A76:H76"/>
    <mergeCell ref="B77:D77"/>
    <mergeCell ref="A81:H81"/>
    <mergeCell ref="B82:D82"/>
    <mergeCell ref="A86:H86"/>
    <mergeCell ref="E78:E80"/>
    <mergeCell ref="E83:E85"/>
    <mergeCell ref="B46:D46"/>
    <mergeCell ref="A10:H10"/>
    <mergeCell ref="B11:D11"/>
    <mergeCell ref="A15:H15"/>
    <mergeCell ref="B16:D16"/>
    <mergeCell ref="A21:H21"/>
    <mergeCell ref="B22:D22"/>
    <mergeCell ref="A29:H29"/>
    <mergeCell ref="B30:D30"/>
    <mergeCell ref="A39:H39"/>
    <mergeCell ref="B40:D40"/>
    <mergeCell ref="A45:H45"/>
    <mergeCell ref="E12:E14"/>
    <mergeCell ref="E17:E20"/>
    <mergeCell ref="E23:E28"/>
    <mergeCell ref="E31:E38"/>
    <mergeCell ref="AB6:AB7"/>
    <mergeCell ref="AC6:AE6"/>
    <mergeCell ref="AF6:AF7"/>
    <mergeCell ref="AG6:AG7"/>
    <mergeCell ref="AH6:AI6"/>
    <mergeCell ref="B8:D8"/>
    <mergeCell ref="P6:P7"/>
    <mergeCell ref="Q6:S6"/>
    <mergeCell ref="T6:T7"/>
    <mergeCell ref="U6:W6"/>
    <mergeCell ref="I8:I9"/>
    <mergeCell ref="X6:X7"/>
    <mergeCell ref="Y6:AA6"/>
    <mergeCell ref="G6:H6"/>
    <mergeCell ref="I6:I7"/>
    <mergeCell ref="J6:J7"/>
    <mergeCell ref="K6:K7"/>
    <mergeCell ref="L6:N6"/>
    <mergeCell ref="O6:O7"/>
    <mergeCell ref="A1:AI1"/>
    <mergeCell ref="A2:AI2"/>
    <mergeCell ref="A3:AI3"/>
    <mergeCell ref="A4:AI4"/>
    <mergeCell ref="A5:T5"/>
    <mergeCell ref="A6:A7"/>
    <mergeCell ref="C6:C7"/>
    <mergeCell ref="D6:D7"/>
    <mergeCell ref="E6:E7"/>
    <mergeCell ref="F6:F7"/>
    <mergeCell ref="I22:I28"/>
    <mergeCell ref="I11:I14"/>
    <mergeCell ref="I16:I20"/>
    <mergeCell ref="I40:I44"/>
    <mergeCell ref="I30:I38"/>
    <mergeCell ref="I63:I68"/>
    <mergeCell ref="I91:I92"/>
    <mergeCell ref="I46:I51"/>
    <mergeCell ref="I53:I61"/>
    <mergeCell ref="I70:I75"/>
    <mergeCell ref="I77:I80"/>
    <mergeCell ref="I82:I85"/>
    <mergeCell ref="I87:I89"/>
  </mergeCells>
  <dataValidations count="6">
    <dataValidation type="textLength" operator="lessThanOrEqual" allowBlank="1" showInputMessage="1" showErrorMessage="1" errorTitle="MÁXIMO DE CARACTERES SOBREPASADO" error="Sólo 255 caracteres por celdas" sqref="B108:B109 O108:P109 K95:K105 O92:P92 E88 B92 O83:P85 K88:K89 E78 B88:B89 B78:B80 O88:P89 K92 E71 K78:K80 B71:B75 O71:P75 K83:K85 E83 O78:P80 B83:B85 O64:O68 E54 B64:B68 O54:P61 K54:K61 E47 O47:P51 B54:B61 O41:P44 B47:B51 K47:K51 E31 K41:K44 B41:B44 O31:P38 E41 B12:B14 O12:P14 K17:K20 E12 B9 K9 D9:F9 E95 K12:K14 O9:P9 E23 K31:K38 O17:P20 B23:B28 B17:B20 O23:P28 E17 K23:K28 E64 K71:K75 D92:F92 B95:B105 O95:P105 K108:K109 D12:D14 F12:F14 F17:F20 F23:F28 F31:F38 D41:D44 F41:F44 F47:F51 D54:D61 F54:F61 D64:D68 F64:F68 D71:D75 F71:F75 D78:D80 F78:F80 D83:D85 F83:F85 D88:D89 F88:F89 F95:F105 D108:D109 F108:F109 E108">
      <formula1>255</formula1>
    </dataValidation>
    <dataValidation allowBlank="1" showInputMessage="1" showErrorMessage="1" errorTitle="Sólo números" error="Sólo ingresar números sin letras_x000a_" sqref="N107:N109 N94:N105 N87:N89 N91:N92 N77:N80 N82:N85 N53:N61 N63:N68 N46:N51 N40:N44 N16:N20 N8:N9 N11:N14 N30:N38 N22:N28 N70:N75"/>
    <dataValidation type="date" operator="greaterThan" allowBlank="1" showInputMessage="1" showErrorMessage="1" errorTitle="Error en Ingresos de Fechas" error="La fecha debe corresponder al Año 2014." sqref="C108:C109 C83:C85 C88:C89 C71:C75 C78:C80 C95:C105 C68 C54:C61 C41:C44 C47:C51 G47:G51 C9 C23:C28 C12:C14 C17:C20 C92">
      <formula1>41275</formula1>
    </dataValidation>
    <dataValidation type="date" errorStyle="information" operator="greaterThan" allowBlank="1" showInputMessage="1" showErrorMessage="1" errorTitle="SÓLO FECHAS" error="Las fechas corresponden al presupuesto 2014" sqref="G108:H109 G95:H105 G88:H89 G78:H80 G71:H75 G83:H85 G54:H61 G41:H44 H47:H51 G9:H9 G31:H38 G17:H20 G23:H28 G12:H14 G92:H92">
      <formula1>41275</formula1>
    </dataValidation>
    <dataValidation type="textLength" operator="lessThanOrEqual" allowBlank="1" showInputMessage="1" showErrorMessage="1" sqref="J108:J109 J92 J83:J84 J88:J89 AE71:AE75 AE78:AE80 AE68 J68 AE54:AE61 J54:J61 AD41:AD44 J41:J44 J47:J51 AD47:AD51 J9 AE17:AE20 J17:J20 J23:J28 J12:J14 AE12:AE14 J71:J75 J78:J80">
      <formula1>255</formula1>
    </dataValidation>
    <dataValidation type="decimal" allowBlank="1" showInputMessage="1" showErrorMessage="1" errorTitle="Sólo números" error="Sólo ingresar números sin letras_x000a_" sqref="L108:M109 Y108:AA109 Q95:S105 Q83:S85 AC95:AD105 Y95:AA105 L88:M89 Q88:S89 AC88:AE89 U88:W89 AC83:AE85 U92:W92 Y92:AA92 AC92:AE92 Q92:S92 L92:M92 L78:M80 Q78:S80 U78:W80 AC71:AD75 U83:W85 Y83:AA85 L83:M85 AC78:AD80 AC54:AD61 AC41:AC44 U54:W61 Y54:AA61 AE41:AE44 Q54:S61 L54:M61 U47:W51 Y47:AA51 Q47:S51 L47:M51 L41:M44 Q41:S44 AC31:AD38 Y41:AA44 U41:W44 AC47:AC51 AE47:AE51 AC17:AD20 U17:W20 L17:M20 Q17:S20 L9:M9 Y9:AA9 AC9:AE9 Q9:S9 U9:W9 Q12:S14 Y12:AA14 U12:W14 L12:M14 L31:M38 Q31:S38 Y31:AA38 U31:W38 Y17:AA20 Q23:S28 Y23:AA28 U23:W28 L23:M28 AC23:AE28 AC12:AD14 L71:M75 Q71:S75 U71:W75 Y71:AA75 Y78:AA80 Y88:AA89 U95:W105 Q108:S109 AC108:AE109 L95:M105">
      <formula1>-100000000</formula1>
      <formula2>10000000000</formula2>
    </dataValidation>
  </dataValidations>
  <printOptions horizontalCentered="1"/>
  <pageMargins left="0.35433070866141736" right="0.15748031496062992" top="0.39370078740157483" bottom="0.19685039370078741" header="0" footer="0"/>
  <pageSetup paperSize="184" scale="42" fitToHeight="20" orientation="landscape" r:id="rId1"/>
  <headerFooter alignWithMargins="0"/>
  <ignoredErrors>
    <ignoredError sqref="AI110" 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Y41"/>
  <sheetViews>
    <sheetView zoomScaleNormal="100" workbookViewId="0">
      <pane ySplit="7" topLeftCell="A17" activePane="bottomLeft" state="frozen"/>
      <selection activeCell="AG192" sqref="AG192"/>
      <selection pane="bottomLeft" activeCell="AG192" sqref="AG192"/>
    </sheetView>
  </sheetViews>
  <sheetFormatPr baseColWidth="10" defaultRowHeight="11.25" outlineLevelCol="1"/>
  <cols>
    <col min="1" max="1" width="36.5703125" style="3" customWidth="1"/>
    <col min="2" max="2" width="13.140625" style="6" customWidth="1"/>
    <col min="3" max="3" width="12.7109375" style="3" customWidth="1"/>
    <col min="4" max="5" width="10" style="3" customWidth="1"/>
    <col min="6" max="6" width="12.5703125" style="3" customWidth="1"/>
    <col min="7" max="9" width="11.7109375" style="6" hidden="1" customWidth="1" outlineLevel="1"/>
    <col min="10" max="10" width="10.42578125" style="6" customWidth="1" collapsed="1"/>
    <col min="11" max="13" width="12.28515625" style="6" hidden="1" customWidth="1" outlineLevel="1"/>
    <col min="14" max="14" width="12.28515625" style="6" customWidth="1" collapsed="1"/>
    <col min="15" max="17" width="12.5703125" style="6" hidden="1" customWidth="1" outlineLevel="1"/>
    <col min="18" max="18" width="12.28515625" style="6" customWidth="1" collapsed="1"/>
    <col min="19" max="19" width="8.7109375" style="6" bestFit="1" customWidth="1" outlineLevel="1"/>
    <col min="20" max="21" width="9.5703125" style="6" bestFit="1" customWidth="1" outlineLevel="1"/>
    <col min="22" max="22" width="11.7109375" style="6" customWidth="1"/>
    <col min="23" max="23" width="12.28515625" style="6" customWidth="1"/>
    <col min="24" max="24" width="9.5703125" style="7" bestFit="1" customWidth="1"/>
    <col min="25" max="25" width="11.7109375" style="7" customWidth="1"/>
    <col min="26" max="16384" width="11.42578125" style="2"/>
  </cols>
  <sheetData>
    <row r="1" spans="1:25" s="1" customFormat="1" ht="16.5" customHeight="1">
      <c r="A1" s="205" t="str">
        <f>+'24-03-002'!A1:AI1</f>
        <v>PARTIDA 21 - 01 - 06  "SUBSECRETARIA DE SERVICIOS SOCIALES"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205"/>
      <c r="W1" s="205"/>
      <c r="X1" s="205"/>
      <c r="Y1" s="205"/>
    </row>
    <row r="2" spans="1:25" s="1" customFormat="1" ht="16.5" customHeight="1">
      <c r="A2" s="205" t="s">
        <v>76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W2" s="205"/>
      <c r="X2" s="205"/>
      <c r="Y2" s="205"/>
    </row>
    <row r="3" spans="1:25" s="1" customFormat="1" ht="16.5" customHeight="1">
      <c r="A3" s="205" t="str">
        <f>+'24-03-002'!A3:AI3</f>
        <v>EJECUCIÓN AL 31 DE DICIEMBRE DE 2014</v>
      </c>
      <c r="B3" s="205"/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205"/>
      <c r="R3" s="205"/>
      <c r="S3" s="205"/>
      <c r="T3" s="205"/>
      <c r="U3" s="205"/>
      <c r="V3" s="205"/>
      <c r="W3" s="205"/>
      <c r="X3" s="205"/>
      <c r="Y3" s="205"/>
    </row>
    <row r="4" spans="1:25" s="1" customFormat="1" ht="16.5" customHeight="1">
      <c r="A4" s="205" t="s">
        <v>48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</row>
    <row r="5" spans="1:25" ht="18" customHeight="1">
      <c r="A5" s="215" t="str">
        <f>+'24-03-002'!A5:H5</f>
        <v xml:space="preserve">24-03-002 FONDO CONCURSABLE DE INICIATIVAS PARA LA INFANCIA </v>
      </c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7"/>
    </row>
    <row r="6" spans="1:25" s="3" customFormat="1" ht="25.5" customHeight="1">
      <c r="A6" s="218" t="s">
        <v>34</v>
      </c>
      <c r="B6" s="211" t="s">
        <v>32</v>
      </c>
      <c r="C6" s="211" t="s">
        <v>51</v>
      </c>
      <c r="D6" s="219" t="s">
        <v>21</v>
      </c>
      <c r="E6" s="220"/>
      <c r="F6" s="221"/>
      <c r="G6" s="214" t="s">
        <v>33</v>
      </c>
      <c r="H6" s="214"/>
      <c r="I6" s="214"/>
      <c r="J6" s="209" t="s">
        <v>23</v>
      </c>
      <c r="K6" s="214" t="s">
        <v>33</v>
      </c>
      <c r="L6" s="214"/>
      <c r="M6" s="214"/>
      <c r="N6" s="209" t="s">
        <v>24</v>
      </c>
      <c r="O6" s="214" t="s">
        <v>33</v>
      </c>
      <c r="P6" s="214"/>
      <c r="Q6" s="214"/>
      <c r="R6" s="209" t="s">
        <v>25</v>
      </c>
      <c r="S6" s="214" t="s">
        <v>33</v>
      </c>
      <c r="T6" s="214"/>
      <c r="U6" s="214"/>
      <c r="V6" s="209" t="s">
        <v>26</v>
      </c>
      <c r="W6" s="211" t="s">
        <v>47</v>
      </c>
      <c r="X6" s="213" t="s">
        <v>27</v>
      </c>
      <c r="Y6" s="213"/>
    </row>
    <row r="7" spans="1:25" s="3" customFormat="1" ht="24" customHeight="1">
      <c r="A7" s="218"/>
      <c r="B7" s="212"/>
      <c r="C7" s="212"/>
      <c r="D7" s="44" t="s">
        <v>11</v>
      </c>
      <c r="E7" s="44" t="s">
        <v>22</v>
      </c>
      <c r="F7" s="45" t="s">
        <v>75</v>
      </c>
      <c r="G7" s="44" t="s">
        <v>35</v>
      </c>
      <c r="H7" s="44" t="s">
        <v>36</v>
      </c>
      <c r="I7" s="44" t="s">
        <v>37</v>
      </c>
      <c r="J7" s="210"/>
      <c r="K7" s="44" t="s">
        <v>38</v>
      </c>
      <c r="L7" s="44" t="s">
        <v>39</v>
      </c>
      <c r="M7" s="44" t="s">
        <v>40</v>
      </c>
      <c r="N7" s="210"/>
      <c r="O7" s="44" t="s">
        <v>41</v>
      </c>
      <c r="P7" s="44" t="s">
        <v>42</v>
      </c>
      <c r="Q7" s="44" t="s">
        <v>43</v>
      </c>
      <c r="R7" s="210"/>
      <c r="S7" s="44" t="s">
        <v>44</v>
      </c>
      <c r="T7" s="44" t="s">
        <v>45</v>
      </c>
      <c r="U7" s="44" t="s">
        <v>46</v>
      </c>
      <c r="V7" s="210"/>
      <c r="W7" s="212"/>
      <c r="X7" s="69" t="s">
        <v>29</v>
      </c>
      <c r="Y7" s="69" t="s">
        <v>28</v>
      </c>
    </row>
    <row r="8" spans="1:25" s="12" customFormat="1" ht="26.25" customHeight="1">
      <c r="A8" s="43" t="s">
        <v>52</v>
      </c>
      <c r="B8" s="9">
        <f>+'24-03-002'!I10</f>
        <v>10000000</v>
      </c>
      <c r="C8" s="9">
        <f>+'24-03-002'!J10</f>
        <v>10000000</v>
      </c>
      <c r="D8" s="9">
        <f>+'24-03-002'!L10</f>
        <v>0</v>
      </c>
      <c r="E8" s="9">
        <f>+'24-03-002'!M10</f>
        <v>0</v>
      </c>
      <c r="F8" s="9">
        <f>+'24-03-002'!N10</f>
        <v>0</v>
      </c>
      <c r="G8" s="9">
        <f>+'24-03-002'!Q10</f>
        <v>0</v>
      </c>
      <c r="H8" s="9">
        <f>+'24-03-002'!R10</f>
        <v>0</v>
      </c>
      <c r="I8" s="9">
        <f>+'24-03-002'!S10</f>
        <v>0</v>
      </c>
      <c r="J8" s="9">
        <f>+'24-03-002'!T10</f>
        <v>0</v>
      </c>
      <c r="K8" s="9">
        <f>+'24-03-002'!U10</f>
        <v>0</v>
      </c>
      <c r="L8" s="9">
        <f>+'24-03-002'!V10</f>
        <v>0</v>
      </c>
      <c r="M8" s="9">
        <f>+'24-03-002'!W10</f>
        <v>0</v>
      </c>
      <c r="N8" s="9">
        <f>+'24-03-002'!X10</f>
        <v>0</v>
      </c>
      <c r="O8" s="9">
        <f>+'24-03-002'!Y10</f>
        <v>0</v>
      </c>
      <c r="P8" s="9">
        <f>+'24-03-002'!Z10</f>
        <v>0</v>
      </c>
      <c r="Q8" s="9">
        <f>+'24-03-002'!AA10</f>
        <v>0</v>
      </c>
      <c r="R8" s="9">
        <f>+'24-03-002'!AB10</f>
        <v>0</v>
      </c>
      <c r="S8" s="9">
        <f>+'24-03-002'!AC10</f>
        <v>0</v>
      </c>
      <c r="T8" s="9">
        <f>+'24-03-002'!AD10</f>
        <v>10000000</v>
      </c>
      <c r="U8" s="9">
        <f>+'24-03-002'!AE10</f>
        <v>0</v>
      </c>
      <c r="V8" s="9">
        <f>+'24-03-002'!AF10</f>
        <v>10000000</v>
      </c>
      <c r="W8" s="9">
        <f>+'24-03-002'!AG10</f>
        <v>10000000</v>
      </c>
      <c r="X8" s="11">
        <f>+'24-03-002'!AH10</f>
        <v>1</v>
      </c>
      <c r="Y8" s="11">
        <f>+'24-03-002'!AI10</f>
        <v>2.5135290702204615E-2</v>
      </c>
    </row>
    <row r="9" spans="1:25" s="12" customFormat="1" ht="26.25" customHeight="1">
      <c r="A9" s="10" t="s">
        <v>12</v>
      </c>
      <c r="B9" s="9">
        <f>+'24-03-002'!I15</f>
        <v>18262500</v>
      </c>
      <c r="C9" s="9">
        <f>+'24-03-002'!J15</f>
        <v>18262500</v>
      </c>
      <c r="D9" s="9">
        <f>+'24-03-002'!L15</f>
        <v>0</v>
      </c>
      <c r="E9" s="9">
        <f>+'24-03-002'!M15</f>
        <v>0</v>
      </c>
      <c r="F9" s="9">
        <f>+'24-03-002'!N15</f>
        <v>0</v>
      </c>
      <c r="G9" s="9">
        <f>+'24-03-002'!Q15</f>
        <v>0</v>
      </c>
      <c r="H9" s="9">
        <f>+'24-03-002'!R15</f>
        <v>0</v>
      </c>
      <c r="I9" s="9">
        <f>+'24-03-002'!S15</f>
        <v>0</v>
      </c>
      <c r="J9" s="9">
        <f>+'24-03-002'!T15</f>
        <v>0</v>
      </c>
      <c r="K9" s="9">
        <f>+'24-03-002'!U15</f>
        <v>0</v>
      </c>
      <c r="L9" s="9">
        <f>+'24-03-002'!V15</f>
        <v>0</v>
      </c>
      <c r="M9" s="9">
        <f>+'24-03-002'!W15</f>
        <v>0</v>
      </c>
      <c r="N9" s="9">
        <f>+'24-03-002'!X15</f>
        <v>0</v>
      </c>
      <c r="O9" s="9">
        <f>+'24-03-002'!Y15</f>
        <v>0</v>
      </c>
      <c r="P9" s="9">
        <f>+'24-03-002'!Z15</f>
        <v>0</v>
      </c>
      <c r="Q9" s="9">
        <f>+'24-03-002'!AA15</f>
        <v>0</v>
      </c>
      <c r="R9" s="9">
        <f>+'24-03-002'!AB15</f>
        <v>0</v>
      </c>
      <c r="S9" s="9">
        <f>+'24-03-002'!AC15</f>
        <v>0</v>
      </c>
      <c r="T9" s="9">
        <f>+'24-03-002'!AD15</f>
        <v>0</v>
      </c>
      <c r="U9" s="9">
        <f>+'24-03-002'!AE15</f>
        <v>18262500</v>
      </c>
      <c r="V9" s="9">
        <f>+'24-03-002'!AF15</f>
        <v>18262500</v>
      </c>
      <c r="W9" s="9">
        <f>+'24-03-002'!AG15</f>
        <v>18262500</v>
      </c>
      <c r="X9" s="11">
        <f>+'24-03-002'!AH15</f>
        <v>1</v>
      </c>
      <c r="Y9" s="11">
        <f>+'24-03-002'!AI15</f>
        <v>4.5903324644901183E-2</v>
      </c>
    </row>
    <row r="10" spans="1:25" s="12" customFormat="1" ht="26.25" customHeight="1">
      <c r="A10" s="10" t="s">
        <v>13</v>
      </c>
      <c r="B10" s="9">
        <f>+'24-03-002'!I21</f>
        <v>9000000</v>
      </c>
      <c r="C10" s="9">
        <f>+'24-03-002'!J21</f>
        <v>9000000</v>
      </c>
      <c r="D10" s="9">
        <f>+'24-03-002'!L21</f>
        <v>0</v>
      </c>
      <c r="E10" s="9">
        <f>+'24-03-002'!M21</f>
        <v>0</v>
      </c>
      <c r="F10" s="9">
        <f>+'24-03-002'!N21</f>
        <v>0</v>
      </c>
      <c r="G10" s="9">
        <f>+'24-03-002'!Q21</f>
        <v>0</v>
      </c>
      <c r="H10" s="9">
        <f>+'24-03-002'!R21</f>
        <v>0</v>
      </c>
      <c r="I10" s="9">
        <f>+'24-03-002'!S21</f>
        <v>0</v>
      </c>
      <c r="J10" s="9">
        <f>+'24-03-002'!T21</f>
        <v>0</v>
      </c>
      <c r="K10" s="9">
        <f>+'24-03-002'!U21</f>
        <v>0</v>
      </c>
      <c r="L10" s="9">
        <f>+'24-03-002'!V21</f>
        <v>0</v>
      </c>
      <c r="M10" s="9">
        <f>+'24-03-002'!W21</f>
        <v>0</v>
      </c>
      <c r="N10" s="9">
        <f>+'24-03-002'!X21</f>
        <v>0</v>
      </c>
      <c r="O10" s="9">
        <f>+'24-03-002'!Y21</f>
        <v>0</v>
      </c>
      <c r="P10" s="9">
        <f>+'24-03-002'!Z21</f>
        <v>0</v>
      </c>
      <c r="Q10" s="9">
        <f>+'24-03-002'!AA21</f>
        <v>0</v>
      </c>
      <c r="R10" s="9">
        <f>+'24-03-002'!AB21</f>
        <v>0</v>
      </c>
      <c r="S10" s="9">
        <f>+'24-03-002'!AC21</f>
        <v>0</v>
      </c>
      <c r="T10" s="9">
        <f>+'24-03-002'!AD21</f>
        <v>0</v>
      </c>
      <c r="U10" s="9">
        <f>+'24-03-002'!AE21</f>
        <v>9000000</v>
      </c>
      <c r="V10" s="9">
        <f>+'24-03-002'!AF21</f>
        <v>9000000</v>
      </c>
      <c r="W10" s="9">
        <f>+'24-03-002'!AG21</f>
        <v>9000000</v>
      </c>
      <c r="X10" s="11">
        <f>+'24-03-002'!AH21</f>
        <v>1</v>
      </c>
      <c r="Y10" s="11">
        <f>+'24-03-002'!AI21</f>
        <v>2.2621761631984153E-2</v>
      </c>
    </row>
    <row r="11" spans="1:25" s="12" customFormat="1" ht="26.25" customHeight="1">
      <c r="A11" s="10" t="s">
        <v>14</v>
      </c>
      <c r="B11" s="9">
        <f>+'24-03-002'!I29</f>
        <v>18000000</v>
      </c>
      <c r="C11" s="9">
        <f>+'24-03-002'!J29</f>
        <v>18000000</v>
      </c>
      <c r="D11" s="9">
        <f>+'24-03-002'!L29</f>
        <v>0</v>
      </c>
      <c r="E11" s="9">
        <f>+'24-03-002'!M29</f>
        <v>0</v>
      </c>
      <c r="F11" s="9">
        <f>+'24-03-002'!N29</f>
        <v>0</v>
      </c>
      <c r="G11" s="9">
        <f>+'24-03-002'!Q29</f>
        <v>0</v>
      </c>
      <c r="H11" s="9">
        <f>+'24-03-002'!R29</f>
        <v>0</v>
      </c>
      <c r="I11" s="9">
        <f>+'24-03-002'!S29</f>
        <v>0</v>
      </c>
      <c r="J11" s="9">
        <f>+'24-03-002'!T29</f>
        <v>0</v>
      </c>
      <c r="K11" s="9">
        <f>+'24-03-002'!U29</f>
        <v>0</v>
      </c>
      <c r="L11" s="9">
        <f>+'24-03-002'!V29</f>
        <v>0</v>
      </c>
      <c r="M11" s="9">
        <f>+'24-03-002'!W29</f>
        <v>0</v>
      </c>
      <c r="N11" s="9">
        <f>+'24-03-002'!X29</f>
        <v>0</v>
      </c>
      <c r="O11" s="9">
        <f>+'24-03-002'!Y29</f>
        <v>0</v>
      </c>
      <c r="P11" s="9">
        <f>+'24-03-002'!Z29</f>
        <v>0</v>
      </c>
      <c r="Q11" s="9">
        <f>+'24-03-002'!AA29</f>
        <v>0</v>
      </c>
      <c r="R11" s="9">
        <f>+'24-03-002'!AB29</f>
        <v>0</v>
      </c>
      <c r="S11" s="9">
        <f>+'24-03-002'!AC29</f>
        <v>12000000</v>
      </c>
      <c r="T11" s="9">
        <f>+'24-03-002'!AD29</f>
        <v>0</v>
      </c>
      <c r="U11" s="9">
        <f>+'24-03-002'!AE29</f>
        <v>6000000</v>
      </c>
      <c r="V11" s="9">
        <f>+'24-03-002'!AF29</f>
        <v>18000000</v>
      </c>
      <c r="W11" s="9">
        <f>+'24-03-002'!AG29</f>
        <v>18000000</v>
      </c>
      <c r="X11" s="11">
        <f>+'24-03-002'!AH29</f>
        <v>1</v>
      </c>
      <c r="Y11" s="11">
        <f>+'24-03-002'!AI29</f>
        <v>4.5243523263968306E-2</v>
      </c>
    </row>
    <row r="12" spans="1:25" s="12" customFormat="1" ht="26.25" customHeight="1">
      <c r="A12" s="43" t="s">
        <v>59</v>
      </c>
      <c r="B12" s="9">
        <f>+'24-03-002'!I39</f>
        <v>29000000</v>
      </c>
      <c r="C12" s="9">
        <f>+'24-03-002'!J39</f>
        <v>29000000</v>
      </c>
      <c r="D12" s="9">
        <f>+'24-03-002'!L39</f>
        <v>0</v>
      </c>
      <c r="E12" s="9">
        <f>+'24-03-002'!M39</f>
        <v>0</v>
      </c>
      <c r="F12" s="9">
        <f>+'24-03-002'!N39</f>
        <v>0</v>
      </c>
      <c r="G12" s="9">
        <f>+'24-03-002'!Q39</f>
        <v>0</v>
      </c>
      <c r="H12" s="9">
        <f>+'24-03-002'!R39</f>
        <v>0</v>
      </c>
      <c r="I12" s="9">
        <f>+'24-03-002'!S39</f>
        <v>0</v>
      </c>
      <c r="J12" s="9">
        <f>+'24-03-002'!T39</f>
        <v>0</v>
      </c>
      <c r="K12" s="9">
        <f>+'24-03-002'!U39</f>
        <v>0</v>
      </c>
      <c r="L12" s="9">
        <f>+'24-03-002'!V39</f>
        <v>0</v>
      </c>
      <c r="M12" s="9">
        <f>+'24-03-002'!W39</f>
        <v>0</v>
      </c>
      <c r="N12" s="9">
        <f>+'24-03-002'!X39</f>
        <v>0</v>
      </c>
      <c r="O12" s="9">
        <f>+'24-03-002'!Y39</f>
        <v>0</v>
      </c>
      <c r="P12" s="9">
        <f>+'24-03-002'!Z39</f>
        <v>0</v>
      </c>
      <c r="Q12" s="9">
        <f>+'24-03-002'!AA39</f>
        <v>0</v>
      </c>
      <c r="R12" s="9">
        <f>+'24-03-002'!AB39</f>
        <v>0</v>
      </c>
      <c r="S12" s="9">
        <f>+'24-03-002'!AC39</f>
        <v>0</v>
      </c>
      <c r="T12" s="9">
        <f>+'24-03-002'!AD39</f>
        <v>0</v>
      </c>
      <c r="U12" s="9">
        <f>+'24-03-002'!AE39</f>
        <v>29000000</v>
      </c>
      <c r="V12" s="9">
        <f>+'24-03-002'!AF39</f>
        <v>29000000</v>
      </c>
      <c r="W12" s="9">
        <f>+'24-03-002'!AG39</f>
        <v>29000000</v>
      </c>
      <c r="X12" s="11">
        <f>+'24-03-002'!AH39</f>
        <v>1</v>
      </c>
      <c r="Y12" s="11">
        <f>+'24-03-002'!AI39</f>
        <v>7.2892343036393387E-2</v>
      </c>
    </row>
    <row r="13" spans="1:25" s="12" customFormat="1" ht="26.25" customHeight="1">
      <c r="A13" s="10" t="s">
        <v>15</v>
      </c>
      <c r="B13" s="9">
        <f>+'24-03-002'!I45</f>
        <v>24000000</v>
      </c>
      <c r="C13" s="9">
        <f>+'24-03-002'!J45</f>
        <v>6000000</v>
      </c>
      <c r="D13" s="9">
        <f>+'24-03-002'!L45</f>
        <v>0</v>
      </c>
      <c r="E13" s="9">
        <f>+'24-03-002'!M45</f>
        <v>0</v>
      </c>
      <c r="F13" s="9">
        <f>+'24-03-002'!N45</f>
        <v>0</v>
      </c>
      <c r="G13" s="9">
        <f>+'24-03-002'!Q45</f>
        <v>0</v>
      </c>
      <c r="H13" s="9">
        <f>+'24-03-002'!R45</f>
        <v>0</v>
      </c>
      <c r="I13" s="9">
        <f>+'24-03-002'!S45</f>
        <v>0</v>
      </c>
      <c r="J13" s="9">
        <f>+'24-03-002'!T45</f>
        <v>0</v>
      </c>
      <c r="K13" s="9">
        <f>+'24-03-002'!U45</f>
        <v>0</v>
      </c>
      <c r="L13" s="9">
        <f>+'24-03-002'!V45</f>
        <v>0</v>
      </c>
      <c r="M13" s="9">
        <f>+'24-03-002'!W45</f>
        <v>0</v>
      </c>
      <c r="N13" s="9">
        <f>+'24-03-002'!X45</f>
        <v>0</v>
      </c>
      <c r="O13" s="9">
        <f>+'24-03-002'!Y45</f>
        <v>0</v>
      </c>
      <c r="P13" s="9">
        <f>+'24-03-002'!Z45</f>
        <v>0</v>
      </c>
      <c r="Q13" s="9">
        <f>+'24-03-002'!AA45</f>
        <v>0</v>
      </c>
      <c r="R13" s="9">
        <f>+'24-03-002'!AB45</f>
        <v>0</v>
      </c>
      <c r="S13" s="9">
        <f>+'24-03-002'!AC45</f>
        <v>0</v>
      </c>
      <c r="T13" s="9">
        <f>+'24-03-002'!AD45</f>
        <v>24000000</v>
      </c>
      <c r="U13" s="9">
        <f>+'24-03-002'!AE45</f>
        <v>0</v>
      </c>
      <c r="V13" s="9">
        <f>+'24-03-002'!AF45</f>
        <v>24000000</v>
      </c>
      <c r="W13" s="9">
        <f>+'24-03-002'!AG45</f>
        <v>24000000</v>
      </c>
      <c r="X13" s="11">
        <f>+'24-03-002'!AH45</f>
        <v>1</v>
      </c>
      <c r="Y13" s="11">
        <f>+'24-03-002'!AI45</f>
        <v>6.0324697685291077E-2</v>
      </c>
    </row>
    <row r="14" spans="1:25" s="12" customFormat="1" ht="26.25" customHeight="1">
      <c r="A14" s="10" t="s">
        <v>16</v>
      </c>
      <c r="B14" s="9">
        <f>+'24-03-002'!I52</f>
        <v>20000000</v>
      </c>
      <c r="C14" s="9">
        <f>+'24-03-002'!J52</f>
        <v>20000000</v>
      </c>
      <c r="D14" s="9">
        <f>+'24-03-002'!L52</f>
        <v>0</v>
      </c>
      <c r="E14" s="9">
        <f>+'24-03-002'!M52</f>
        <v>0</v>
      </c>
      <c r="F14" s="9">
        <f>+'24-03-002'!N52</f>
        <v>0</v>
      </c>
      <c r="G14" s="9">
        <f>+'24-03-002'!Q52</f>
        <v>0</v>
      </c>
      <c r="H14" s="9">
        <f>+'24-03-002'!R52</f>
        <v>0</v>
      </c>
      <c r="I14" s="9">
        <f>+'24-03-002'!S52</f>
        <v>0</v>
      </c>
      <c r="J14" s="9">
        <f>+'24-03-002'!T52</f>
        <v>0</v>
      </c>
      <c r="K14" s="9">
        <f>+'24-03-002'!U52</f>
        <v>0</v>
      </c>
      <c r="L14" s="9">
        <f>+'24-03-002'!V52</f>
        <v>0</v>
      </c>
      <c r="M14" s="9">
        <f>+'24-03-002'!W52</f>
        <v>0</v>
      </c>
      <c r="N14" s="9">
        <f>+'24-03-002'!X52</f>
        <v>0</v>
      </c>
      <c r="O14" s="9">
        <f>+'24-03-002'!Y52</f>
        <v>0</v>
      </c>
      <c r="P14" s="9">
        <f>+'24-03-002'!Z52</f>
        <v>0</v>
      </c>
      <c r="Q14" s="9">
        <f>+'24-03-002'!AA52</f>
        <v>0</v>
      </c>
      <c r="R14" s="9">
        <f>+'24-03-002'!AB52</f>
        <v>0</v>
      </c>
      <c r="S14" s="9">
        <f>+'24-03-002'!AC52</f>
        <v>0</v>
      </c>
      <c r="T14" s="9">
        <f>+'24-03-002'!AD52</f>
        <v>12000000</v>
      </c>
      <c r="U14" s="9">
        <f>+'24-03-002'!AE52</f>
        <v>8000000</v>
      </c>
      <c r="V14" s="9">
        <f>+'24-03-002'!AF52</f>
        <v>20000000</v>
      </c>
      <c r="W14" s="9">
        <f>+'24-03-002'!AG52</f>
        <v>20000000</v>
      </c>
      <c r="X14" s="11">
        <f>+'24-03-002'!AH52</f>
        <v>1</v>
      </c>
      <c r="Y14" s="11">
        <f>+'24-03-002'!AI52</f>
        <v>5.027058140440923E-2</v>
      </c>
    </row>
    <row r="15" spans="1:25" s="12" customFormat="1" ht="26.25" customHeight="1">
      <c r="A15" s="43" t="s">
        <v>63</v>
      </c>
      <c r="B15" s="9">
        <f>+'24-03-002'!I62</f>
        <v>51490412</v>
      </c>
      <c r="C15" s="9">
        <f>+'24-03-002'!J62</f>
        <v>51490412</v>
      </c>
      <c r="D15" s="9">
        <f>+'24-03-002'!L62</f>
        <v>0</v>
      </c>
      <c r="E15" s="9">
        <f>+'24-03-002'!M62</f>
        <v>0</v>
      </c>
      <c r="F15" s="9">
        <f>+'24-03-002'!N62</f>
        <v>0</v>
      </c>
      <c r="G15" s="9">
        <f>+'24-03-002'!Q62</f>
        <v>0</v>
      </c>
      <c r="H15" s="9">
        <f>+'24-03-002'!R62</f>
        <v>0</v>
      </c>
      <c r="I15" s="9">
        <f>+'24-03-002'!S62</f>
        <v>0</v>
      </c>
      <c r="J15" s="9">
        <f>+'24-03-002'!T62</f>
        <v>0</v>
      </c>
      <c r="K15" s="9">
        <f>+'24-03-002'!U62</f>
        <v>0</v>
      </c>
      <c r="L15" s="9">
        <f>+'24-03-002'!V62</f>
        <v>0</v>
      </c>
      <c r="M15" s="9">
        <f>+'24-03-002'!W62</f>
        <v>0</v>
      </c>
      <c r="N15" s="9">
        <f>+'24-03-002'!X62</f>
        <v>0</v>
      </c>
      <c r="O15" s="9">
        <f>+'24-03-002'!Y62</f>
        <v>0</v>
      </c>
      <c r="P15" s="9">
        <f>+'24-03-002'!Z62</f>
        <v>0</v>
      </c>
      <c r="Q15" s="9">
        <f>+'24-03-002'!AA62</f>
        <v>0</v>
      </c>
      <c r="R15" s="9">
        <f>+'24-03-002'!AB62</f>
        <v>0</v>
      </c>
      <c r="S15" s="9">
        <f>+'24-03-002'!AC62</f>
        <v>0</v>
      </c>
      <c r="T15" s="9">
        <f>+'24-03-002'!AD62</f>
        <v>0</v>
      </c>
      <c r="U15" s="9">
        <f>+'24-03-002'!AE62</f>
        <v>51490412</v>
      </c>
      <c r="V15" s="9">
        <f>+'24-03-002'!AF62</f>
        <v>51490412</v>
      </c>
      <c r="W15" s="9">
        <f>+'24-03-002'!AG62</f>
        <v>51490412</v>
      </c>
      <c r="X15" s="11">
        <f>+'24-03-002'!AH62</f>
        <v>1</v>
      </c>
      <c r="Y15" s="11">
        <f>+'24-03-002'!AI62</f>
        <v>0.1294226473996285</v>
      </c>
    </row>
    <row r="16" spans="1:25" s="12" customFormat="1" ht="26.25" customHeight="1">
      <c r="A16" s="43" t="s">
        <v>65</v>
      </c>
      <c r="B16" s="9">
        <f>+'24-03-002'!I69</f>
        <v>27000000</v>
      </c>
      <c r="C16" s="9">
        <f>+'24-03-002'!J69</f>
        <v>27000000</v>
      </c>
      <c r="D16" s="9">
        <f>+'24-03-002'!L69</f>
        <v>0</v>
      </c>
      <c r="E16" s="9">
        <f>+'24-03-002'!M69</f>
        <v>0</v>
      </c>
      <c r="F16" s="9">
        <f>+'24-03-002'!N69</f>
        <v>0</v>
      </c>
      <c r="G16" s="9" t="e">
        <f>+'24-03-002'!Q69</f>
        <v>#REF!</v>
      </c>
      <c r="H16" s="9" t="e">
        <f>+'24-03-002'!R69</f>
        <v>#REF!</v>
      </c>
      <c r="I16" s="9" t="e">
        <f>+'24-03-002'!S69</f>
        <v>#REF!</v>
      </c>
      <c r="J16" s="9">
        <f>+'24-03-002'!T69</f>
        <v>0</v>
      </c>
      <c r="K16" s="9" t="e">
        <f>+'24-03-002'!U69</f>
        <v>#REF!</v>
      </c>
      <c r="L16" s="9" t="e">
        <f>+'24-03-002'!V69</f>
        <v>#REF!</v>
      </c>
      <c r="M16" s="9" t="e">
        <f>+'24-03-002'!W69</f>
        <v>#REF!</v>
      </c>
      <c r="N16" s="9">
        <f>+'24-03-002'!X69</f>
        <v>0</v>
      </c>
      <c r="O16" s="9">
        <f>+'24-03-002'!Y69</f>
        <v>0</v>
      </c>
      <c r="P16" s="9">
        <f>+'24-03-002'!Z69</f>
        <v>0</v>
      </c>
      <c r="Q16" s="9">
        <f>+'24-03-002'!AA69</f>
        <v>0</v>
      </c>
      <c r="R16" s="9">
        <f>+'24-03-002'!AB69</f>
        <v>0</v>
      </c>
      <c r="S16" s="9">
        <f>+'24-03-002'!AC69</f>
        <v>0</v>
      </c>
      <c r="T16" s="9">
        <f>+'24-03-002'!AD69</f>
        <v>0</v>
      </c>
      <c r="U16" s="9">
        <f>+'24-03-002'!AE69</f>
        <v>27000000</v>
      </c>
      <c r="V16" s="9">
        <f>+'24-03-002'!AF69</f>
        <v>27000000</v>
      </c>
      <c r="W16" s="9">
        <f>+'24-03-002'!AG69</f>
        <v>27000000</v>
      </c>
      <c r="X16" s="11">
        <f>+'24-03-002'!AH69</f>
        <v>1</v>
      </c>
      <c r="Y16" s="11">
        <f>+'24-03-002'!AI69</f>
        <v>6.7865284895952463E-2</v>
      </c>
    </row>
    <row r="17" spans="1:25" s="12" customFormat="1" ht="26.25" customHeight="1">
      <c r="A17" s="10" t="s">
        <v>17</v>
      </c>
      <c r="B17" s="9">
        <f>+'24-03-002'!I76</f>
        <v>28000000</v>
      </c>
      <c r="C17" s="9">
        <f>+'24-03-002'!J76</f>
        <v>28000000</v>
      </c>
      <c r="D17" s="9">
        <f>+'24-03-002'!L76</f>
        <v>0</v>
      </c>
      <c r="E17" s="9">
        <f>+'24-03-002'!M76</f>
        <v>0</v>
      </c>
      <c r="F17" s="9">
        <f>+'24-03-002'!N76</f>
        <v>0</v>
      </c>
      <c r="G17" s="9">
        <f>+'24-03-002'!Q76</f>
        <v>0</v>
      </c>
      <c r="H17" s="9">
        <f>+'24-03-002'!R76</f>
        <v>0</v>
      </c>
      <c r="I17" s="9">
        <f>+'24-03-002'!S76</f>
        <v>0</v>
      </c>
      <c r="J17" s="9">
        <f>+'24-03-002'!T76</f>
        <v>0</v>
      </c>
      <c r="K17" s="9">
        <f>+'24-03-002'!U76</f>
        <v>0</v>
      </c>
      <c r="L17" s="9">
        <f>+'24-03-002'!V76</f>
        <v>0</v>
      </c>
      <c r="M17" s="9">
        <f>+'24-03-002'!W76</f>
        <v>0</v>
      </c>
      <c r="N17" s="9">
        <f>+'24-03-002'!X76</f>
        <v>0</v>
      </c>
      <c r="O17" s="9">
        <f>+'24-03-002'!Y76</f>
        <v>0</v>
      </c>
      <c r="P17" s="9">
        <f>+'24-03-002'!Z76</f>
        <v>0</v>
      </c>
      <c r="Q17" s="9">
        <f>+'24-03-002'!AA76</f>
        <v>0</v>
      </c>
      <c r="R17" s="9">
        <f>+'24-03-002'!AB76</f>
        <v>0</v>
      </c>
      <c r="S17" s="9">
        <f>+'24-03-002'!AC76</f>
        <v>0</v>
      </c>
      <c r="T17" s="9">
        <f>+'24-03-002'!AD76</f>
        <v>0</v>
      </c>
      <c r="U17" s="9">
        <f>+'24-03-002'!AE76</f>
        <v>28000000</v>
      </c>
      <c r="V17" s="9">
        <f>+'24-03-002'!AF76</f>
        <v>28000000</v>
      </c>
      <c r="W17" s="9">
        <f>+'24-03-002'!AG76</f>
        <v>28000000</v>
      </c>
      <c r="X17" s="11">
        <f>+'24-03-002'!AH76</f>
        <v>1</v>
      </c>
      <c r="Y17" s="11">
        <f>+'24-03-002'!AI76</f>
        <v>7.0378813966172932E-2</v>
      </c>
    </row>
    <row r="18" spans="1:25" s="12" customFormat="1" ht="26.25" customHeight="1">
      <c r="A18" s="43" t="s">
        <v>68</v>
      </c>
      <c r="B18" s="9">
        <f>+'24-03-002'!I81</f>
        <v>10000000</v>
      </c>
      <c r="C18" s="9">
        <f>+'24-03-002'!J81</f>
        <v>10000000</v>
      </c>
      <c r="D18" s="9">
        <f>+'24-03-002'!L81</f>
        <v>0</v>
      </c>
      <c r="E18" s="9">
        <f>+'24-03-002'!M81</f>
        <v>0</v>
      </c>
      <c r="F18" s="9">
        <f>+'24-03-002'!N81</f>
        <v>0</v>
      </c>
      <c r="G18" s="9">
        <f>+'24-03-002'!Q81</f>
        <v>0</v>
      </c>
      <c r="H18" s="9">
        <f>+'24-03-002'!R81</f>
        <v>0</v>
      </c>
      <c r="I18" s="9">
        <f>+'24-03-002'!S81</f>
        <v>0</v>
      </c>
      <c r="J18" s="9">
        <f>+'24-03-002'!T81</f>
        <v>0</v>
      </c>
      <c r="K18" s="9">
        <f>+'24-03-002'!U81</f>
        <v>0</v>
      </c>
      <c r="L18" s="9">
        <f>+'24-03-002'!V81</f>
        <v>0</v>
      </c>
      <c r="M18" s="9">
        <f>+'24-03-002'!W81</f>
        <v>0</v>
      </c>
      <c r="N18" s="9">
        <f>+'24-03-002'!X81</f>
        <v>0</v>
      </c>
      <c r="O18" s="9">
        <f>+'24-03-002'!Y81</f>
        <v>0</v>
      </c>
      <c r="P18" s="9">
        <f>+'24-03-002'!Z81</f>
        <v>0</v>
      </c>
      <c r="Q18" s="9">
        <f>+'24-03-002'!AA81</f>
        <v>0</v>
      </c>
      <c r="R18" s="9">
        <f>+'24-03-002'!AB81</f>
        <v>0</v>
      </c>
      <c r="S18" s="9">
        <f>+'24-03-002'!AC81</f>
        <v>0</v>
      </c>
      <c r="T18" s="9">
        <f>+'24-03-002'!AD81</f>
        <v>0</v>
      </c>
      <c r="U18" s="9">
        <f>+'24-03-002'!AE81</f>
        <v>10000000</v>
      </c>
      <c r="V18" s="9">
        <f>+'24-03-002'!AF81</f>
        <v>10000000</v>
      </c>
      <c r="W18" s="9">
        <f>+'24-03-002'!AG81</f>
        <v>10000000</v>
      </c>
      <c r="X18" s="11">
        <f>+'24-03-002'!AH81</f>
        <v>1</v>
      </c>
      <c r="Y18" s="11">
        <f>+'24-03-002'!AI81</f>
        <v>2.5135290702204615E-2</v>
      </c>
    </row>
    <row r="19" spans="1:25" s="12" customFormat="1" ht="26.25" customHeight="1">
      <c r="A19" s="10" t="s">
        <v>18</v>
      </c>
      <c r="B19" s="9">
        <f>+'24-03-002'!I86</f>
        <v>19453448</v>
      </c>
      <c r="C19" s="9">
        <f>+'24-03-002'!J86</f>
        <v>19453448</v>
      </c>
      <c r="D19" s="9">
        <f>+'24-03-002'!L86</f>
        <v>0</v>
      </c>
      <c r="E19" s="9">
        <f>+'24-03-002'!M86</f>
        <v>0</v>
      </c>
      <c r="F19" s="9">
        <f>+'24-03-002'!N86</f>
        <v>0</v>
      </c>
      <c r="G19" s="9">
        <f>+'24-03-002'!Q86</f>
        <v>0</v>
      </c>
      <c r="H19" s="9">
        <f>+'24-03-002'!R86</f>
        <v>0</v>
      </c>
      <c r="I19" s="9">
        <f>+'24-03-002'!S86</f>
        <v>0</v>
      </c>
      <c r="J19" s="9">
        <f>+'24-03-002'!T86</f>
        <v>0</v>
      </c>
      <c r="K19" s="9">
        <f>+'24-03-002'!U86</f>
        <v>0</v>
      </c>
      <c r="L19" s="9">
        <f>+'24-03-002'!V86</f>
        <v>0</v>
      </c>
      <c r="M19" s="9">
        <f>+'24-03-002'!W86</f>
        <v>0</v>
      </c>
      <c r="N19" s="9">
        <f>+'24-03-002'!X86</f>
        <v>0</v>
      </c>
      <c r="O19" s="9">
        <f>+'24-03-002'!Y86</f>
        <v>0</v>
      </c>
      <c r="P19" s="9">
        <f>+'24-03-002'!Z86</f>
        <v>0</v>
      </c>
      <c r="Q19" s="9">
        <f>+'24-03-002'!AA86</f>
        <v>0</v>
      </c>
      <c r="R19" s="9">
        <f>+'24-03-002'!AB86</f>
        <v>0</v>
      </c>
      <c r="S19" s="9">
        <f>+'24-03-002'!AC86</f>
        <v>0</v>
      </c>
      <c r="T19" s="9">
        <f>+'24-03-002'!AD86</f>
        <v>10000000</v>
      </c>
      <c r="U19" s="9">
        <f>+'24-03-002'!AE86</f>
        <v>9453448</v>
      </c>
      <c r="V19" s="9">
        <f>+'24-03-002'!AF86</f>
        <v>19453448</v>
      </c>
      <c r="W19" s="9">
        <f>+'24-03-002'!AG86</f>
        <v>19453448</v>
      </c>
      <c r="X19" s="11">
        <f>+'24-03-002'!AH86</f>
        <v>1</v>
      </c>
      <c r="Y19" s="11">
        <f>+'24-03-002'!AI86</f>
        <v>4.8896807064022101E-2</v>
      </c>
    </row>
    <row r="20" spans="1:25" s="12" customFormat="1" ht="26.25" customHeight="1">
      <c r="A20" s="15" t="s">
        <v>71</v>
      </c>
      <c r="B20" s="9">
        <f>+'24-03-002'!I90</f>
        <v>19500000</v>
      </c>
      <c r="C20" s="9">
        <f>+'24-03-002'!J90</f>
        <v>19500000</v>
      </c>
      <c r="D20" s="9">
        <f>+'24-03-002'!L90</f>
        <v>0</v>
      </c>
      <c r="E20" s="9">
        <f>+'24-03-002'!M90</f>
        <v>0</v>
      </c>
      <c r="F20" s="9">
        <f>+'24-03-002'!N90</f>
        <v>0</v>
      </c>
      <c r="G20" s="9">
        <f>+'24-03-002'!Q90</f>
        <v>0</v>
      </c>
      <c r="H20" s="9">
        <f>+'24-03-002'!R90</f>
        <v>0</v>
      </c>
      <c r="I20" s="9">
        <f>+'24-03-002'!S90</f>
        <v>0</v>
      </c>
      <c r="J20" s="9">
        <f>+'24-03-002'!T90</f>
        <v>0</v>
      </c>
      <c r="K20" s="9">
        <f>+'24-03-002'!U90</f>
        <v>0</v>
      </c>
      <c r="L20" s="9">
        <f>+'24-03-002'!V90</f>
        <v>0</v>
      </c>
      <c r="M20" s="9">
        <f>+'24-03-002'!W90</f>
        <v>0</v>
      </c>
      <c r="N20" s="9">
        <f>+'24-03-002'!X90</f>
        <v>0</v>
      </c>
      <c r="O20" s="9">
        <f>+'24-03-002'!Y90</f>
        <v>0</v>
      </c>
      <c r="P20" s="9">
        <f>+'24-03-002'!Z90</f>
        <v>0</v>
      </c>
      <c r="Q20" s="9">
        <f>+'24-03-002'!AA90</f>
        <v>0</v>
      </c>
      <c r="R20" s="9">
        <f>+'24-03-002'!AB90</f>
        <v>0</v>
      </c>
      <c r="S20" s="9">
        <f>+'24-03-002'!AC90</f>
        <v>0</v>
      </c>
      <c r="T20" s="9">
        <f>+'24-03-002'!AD90</f>
        <v>10000000</v>
      </c>
      <c r="U20" s="9">
        <f>+'24-03-002'!AE90</f>
        <v>9500000</v>
      </c>
      <c r="V20" s="9">
        <f>+'24-03-002'!AF90</f>
        <v>19500000</v>
      </c>
      <c r="W20" s="9">
        <f>+'24-03-002'!AG90</f>
        <v>19500000</v>
      </c>
      <c r="X20" s="11">
        <f>+'24-03-002'!AH90</f>
        <v>1</v>
      </c>
      <c r="Y20" s="11">
        <f>+'24-03-002'!AI90</f>
        <v>4.9013816869299003E-2</v>
      </c>
    </row>
    <row r="21" spans="1:25" s="12" customFormat="1" ht="26.25" customHeight="1">
      <c r="A21" s="13" t="s">
        <v>20</v>
      </c>
      <c r="B21" s="9">
        <f>+'24-03-002'!I93</f>
        <v>9000000</v>
      </c>
      <c r="C21" s="9">
        <f>+'24-03-002'!J93</f>
        <v>9000000</v>
      </c>
      <c r="D21" s="9">
        <f>+'24-03-002'!L93</f>
        <v>0</v>
      </c>
      <c r="E21" s="9">
        <f>+'24-03-002'!M93</f>
        <v>0</v>
      </c>
      <c r="F21" s="9">
        <f>+'24-03-002'!N93</f>
        <v>0</v>
      </c>
      <c r="G21" s="9">
        <f>+'24-03-002'!Q93</f>
        <v>0</v>
      </c>
      <c r="H21" s="9">
        <f>+'24-03-002'!R93</f>
        <v>0</v>
      </c>
      <c r="I21" s="9">
        <f>+'24-03-002'!S93</f>
        <v>0</v>
      </c>
      <c r="J21" s="9">
        <f>+'24-03-002'!T93</f>
        <v>0</v>
      </c>
      <c r="K21" s="9">
        <f>+'24-03-002'!U93</f>
        <v>0</v>
      </c>
      <c r="L21" s="9">
        <f>+'24-03-002'!V93</f>
        <v>0</v>
      </c>
      <c r="M21" s="9">
        <f>+'24-03-002'!W93</f>
        <v>0</v>
      </c>
      <c r="N21" s="9">
        <f>+'24-03-002'!X93</f>
        <v>0</v>
      </c>
      <c r="O21" s="9">
        <f>+'24-03-002'!Y93</f>
        <v>0</v>
      </c>
      <c r="P21" s="9">
        <f>+'24-03-002'!Z93</f>
        <v>0</v>
      </c>
      <c r="Q21" s="9">
        <f>+'24-03-002'!AA93</f>
        <v>0</v>
      </c>
      <c r="R21" s="9">
        <f>+'24-03-002'!AB93</f>
        <v>0</v>
      </c>
      <c r="S21" s="9">
        <f>+'24-03-002'!AC93</f>
        <v>0</v>
      </c>
      <c r="T21" s="9">
        <f>+'24-03-002'!AD93</f>
        <v>0</v>
      </c>
      <c r="U21" s="9">
        <f>+'24-03-002'!AE93</f>
        <v>9000000</v>
      </c>
      <c r="V21" s="9">
        <f>+'24-03-002'!AF93</f>
        <v>9000000</v>
      </c>
      <c r="W21" s="9">
        <f>+'24-03-002'!AG93</f>
        <v>9000000</v>
      </c>
      <c r="X21" s="11">
        <f>+'24-03-002'!AH93</f>
        <v>1</v>
      </c>
      <c r="Y21" s="11">
        <f>+'24-03-002'!AI93</f>
        <v>2.2621761631984153E-2</v>
      </c>
    </row>
    <row r="22" spans="1:25" s="12" customFormat="1" ht="26.25" customHeight="1">
      <c r="A22" s="13" t="s">
        <v>19</v>
      </c>
      <c r="B22" s="9">
        <f>+'24-03-002'!I106</f>
        <v>57293640</v>
      </c>
      <c r="C22" s="9">
        <f>+'24-03-002'!J106</f>
        <v>57293640</v>
      </c>
      <c r="D22" s="9">
        <f>+'24-03-002'!L106</f>
        <v>0</v>
      </c>
      <c r="E22" s="9">
        <f>+'24-03-002'!M106</f>
        <v>0</v>
      </c>
      <c r="F22" s="9">
        <f>+'24-03-002'!N106</f>
        <v>0</v>
      </c>
      <c r="G22" s="9">
        <f>+'24-03-002'!Q106</f>
        <v>0</v>
      </c>
      <c r="H22" s="9">
        <f>+'24-03-002'!R106</f>
        <v>0</v>
      </c>
      <c r="I22" s="9">
        <f>+'24-03-002'!S106</f>
        <v>0</v>
      </c>
      <c r="J22" s="9">
        <f>+'24-03-002'!T106</f>
        <v>0</v>
      </c>
      <c r="K22" s="9">
        <f>+'24-03-002'!U106</f>
        <v>0</v>
      </c>
      <c r="L22" s="9">
        <f>+'24-03-002'!V106</f>
        <v>0</v>
      </c>
      <c r="M22" s="9">
        <f>+'24-03-002'!W106</f>
        <v>0</v>
      </c>
      <c r="N22" s="9">
        <f>+'24-03-002'!X106</f>
        <v>0</v>
      </c>
      <c r="O22" s="9">
        <f>+'24-03-002'!Y106</f>
        <v>0</v>
      </c>
      <c r="P22" s="9">
        <f>+'24-03-002'!Z106</f>
        <v>0</v>
      </c>
      <c r="Q22" s="9">
        <f>+'24-03-002'!AA106</f>
        <v>0</v>
      </c>
      <c r="R22" s="9">
        <f>+'24-03-002'!AB106</f>
        <v>0</v>
      </c>
      <c r="S22" s="9">
        <f>+'24-03-002'!AC106</f>
        <v>0</v>
      </c>
      <c r="T22" s="9">
        <f>+'24-03-002'!AD106</f>
        <v>0</v>
      </c>
      <c r="U22" s="9">
        <f>+'24-03-002'!AE106</f>
        <v>57293640</v>
      </c>
      <c r="V22" s="9">
        <f>+'24-03-002'!AF106</f>
        <v>57293640</v>
      </c>
      <c r="W22" s="9">
        <f>+'24-03-002'!AG106</f>
        <v>57293640</v>
      </c>
      <c r="X22" s="11">
        <f>+'24-03-002'!AH106</f>
        <v>1</v>
      </c>
      <c r="Y22" s="11">
        <f>+'24-03-002'!AI106</f>
        <v>0.14400922967874585</v>
      </c>
    </row>
    <row r="23" spans="1:25" s="12" customFormat="1" ht="26.25" customHeight="1">
      <c r="A23" s="14" t="s">
        <v>49</v>
      </c>
      <c r="B23" s="9">
        <f>+'24-03-002'!I110</f>
        <v>47847000</v>
      </c>
      <c r="C23" s="9">
        <f>+'24-03-002'!J110</f>
        <v>47847000</v>
      </c>
      <c r="D23" s="9">
        <f>+'24-03-002'!L110</f>
        <v>0</v>
      </c>
      <c r="E23" s="9">
        <f>+'24-03-002'!M110</f>
        <v>0</v>
      </c>
      <c r="F23" s="9">
        <f>+'24-03-002'!N110</f>
        <v>0</v>
      </c>
      <c r="G23" s="9">
        <f>+'24-03-002'!Q110</f>
        <v>0</v>
      </c>
      <c r="H23" s="9">
        <f>+'24-03-002'!R110</f>
        <v>0</v>
      </c>
      <c r="I23" s="9">
        <f>+'24-03-002'!S110</f>
        <v>0</v>
      </c>
      <c r="J23" s="9">
        <f>+'24-03-002'!T110</f>
        <v>0</v>
      </c>
      <c r="K23" s="9">
        <f>+'24-03-002'!U110</f>
        <v>0</v>
      </c>
      <c r="L23" s="9">
        <f>+'24-03-002'!V110</f>
        <v>0</v>
      </c>
      <c r="M23" s="9">
        <f>+'24-03-002'!W110</f>
        <v>0</v>
      </c>
      <c r="N23" s="9">
        <f>+'24-03-002'!X110</f>
        <v>0</v>
      </c>
      <c r="O23" s="9">
        <f>+'24-03-002'!Y110</f>
        <v>0</v>
      </c>
      <c r="P23" s="9">
        <f>+'24-03-002'!Z110</f>
        <v>0</v>
      </c>
      <c r="Q23" s="9">
        <f>+'24-03-002'!AA110</f>
        <v>0</v>
      </c>
      <c r="R23" s="9">
        <f>+'24-03-002'!AB110</f>
        <v>0</v>
      </c>
      <c r="S23" s="9">
        <f>+'24-03-002'!AC110</f>
        <v>0</v>
      </c>
      <c r="T23" s="9">
        <f>+'24-03-002'!AD110</f>
        <v>0</v>
      </c>
      <c r="U23" s="9">
        <f>+'24-03-002'!AE110</f>
        <v>47847000</v>
      </c>
      <c r="V23" s="9">
        <f>+'24-03-002'!AF110</f>
        <v>47847000</v>
      </c>
      <c r="W23" s="9">
        <f>+'24-03-002'!AG110</f>
        <v>47847000</v>
      </c>
      <c r="X23" s="11">
        <f>+'24-03-002'!AH110</f>
        <v>1</v>
      </c>
      <c r="Y23" s="11">
        <f>+'24-03-002'!AI110</f>
        <v>0.12026482542283842</v>
      </c>
    </row>
    <row r="24" spans="1:25" ht="36" customHeight="1">
      <c r="A24" s="66" t="str">
        <f>"TOTAL ASIG."&amp;" "&amp;$A$5</f>
        <v xml:space="preserve">TOTAL ASIG. 24-03-002 FONDO CONCURSABLE DE INICIATIVAS PARA LA INFANCIA </v>
      </c>
      <c r="B24" s="67">
        <f t="shared" ref="B24:W24" si="0">SUM(B8:B23)</f>
        <v>397847000</v>
      </c>
      <c r="C24" s="67">
        <f t="shared" si="0"/>
        <v>379847000</v>
      </c>
      <c r="D24" s="67">
        <f t="shared" si="0"/>
        <v>0</v>
      </c>
      <c r="E24" s="67">
        <f t="shared" ref="E24" si="1">SUM(E8:E23)</f>
        <v>0</v>
      </c>
      <c r="F24" s="67">
        <f t="shared" si="0"/>
        <v>0</v>
      </c>
      <c r="G24" s="70" t="e">
        <f t="shared" si="0"/>
        <v>#REF!</v>
      </c>
      <c r="H24" s="70" t="e">
        <f t="shared" si="0"/>
        <v>#REF!</v>
      </c>
      <c r="I24" s="70" t="e">
        <f t="shared" si="0"/>
        <v>#REF!</v>
      </c>
      <c r="J24" s="67">
        <f t="shared" si="0"/>
        <v>0</v>
      </c>
      <c r="K24" s="70" t="e">
        <f t="shared" si="0"/>
        <v>#REF!</v>
      </c>
      <c r="L24" s="70" t="e">
        <f t="shared" si="0"/>
        <v>#REF!</v>
      </c>
      <c r="M24" s="70" t="e">
        <f t="shared" si="0"/>
        <v>#REF!</v>
      </c>
      <c r="N24" s="67">
        <f t="shared" si="0"/>
        <v>0</v>
      </c>
      <c r="O24" s="70">
        <f t="shared" si="0"/>
        <v>0</v>
      </c>
      <c r="P24" s="70">
        <f t="shared" si="0"/>
        <v>0</v>
      </c>
      <c r="Q24" s="70">
        <f t="shared" si="0"/>
        <v>0</v>
      </c>
      <c r="R24" s="67">
        <f t="shared" si="0"/>
        <v>0</v>
      </c>
      <c r="S24" s="70">
        <f t="shared" si="0"/>
        <v>12000000</v>
      </c>
      <c r="T24" s="70">
        <f t="shared" si="0"/>
        <v>66000000</v>
      </c>
      <c r="U24" s="70">
        <f t="shared" si="0"/>
        <v>319847000</v>
      </c>
      <c r="V24" s="67">
        <f t="shared" si="0"/>
        <v>397847000</v>
      </c>
      <c r="W24" s="70">
        <f t="shared" si="0"/>
        <v>397847000</v>
      </c>
      <c r="X24" s="68">
        <f>IF(ISERROR(W24/B24),0,W24/B24)</f>
        <v>1</v>
      </c>
      <c r="Y24" s="68">
        <f>IF(ISERROR(W24/$W$24),0,W24/$W$24)</f>
        <v>1</v>
      </c>
    </row>
    <row r="25" spans="1:25">
      <c r="B25" s="4"/>
      <c r="G25" s="4"/>
      <c r="H25" s="4"/>
      <c r="I25" s="4"/>
      <c r="K25" s="4"/>
      <c r="L25" s="4"/>
      <c r="M25" s="4"/>
      <c r="O25" s="4"/>
      <c r="P25" s="4"/>
      <c r="Q25" s="4"/>
      <c r="S25" s="4"/>
      <c r="T25" s="4"/>
      <c r="U25" s="4"/>
    </row>
    <row r="26" spans="1:25">
      <c r="B26" s="4"/>
      <c r="G26" s="4"/>
      <c r="H26" s="4"/>
      <c r="I26" s="4"/>
      <c r="K26" s="4"/>
      <c r="L26" s="4"/>
      <c r="M26" s="4"/>
      <c r="O26" s="4"/>
      <c r="P26" s="4"/>
      <c r="Q26" s="4"/>
      <c r="S26" s="4"/>
      <c r="T26" s="4"/>
      <c r="U26" s="4"/>
    </row>
    <row r="27" spans="1:25">
      <c r="B27" s="4"/>
      <c r="G27" s="4"/>
      <c r="H27" s="4"/>
      <c r="I27" s="4"/>
      <c r="K27" s="4"/>
      <c r="L27" s="4"/>
      <c r="M27" s="4"/>
      <c r="O27" s="4"/>
      <c r="P27" s="4"/>
      <c r="Q27" s="4"/>
      <c r="S27" s="4"/>
      <c r="T27" s="4"/>
      <c r="U27" s="4"/>
    </row>
    <row r="28" spans="1:25">
      <c r="B28" s="4"/>
      <c r="G28" s="4"/>
      <c r="H28" s="4"/>
      <c r="I28" s="4"/>
      <c r="K28" s="4"/>
      <c r="L28" s="4"/>
      <c r="M28" s="4"/>
      <c r="O28" s="4"/>
      <c r="P28" s="4"/>
      <c r="Q28" s="4"/>
      <c r="S28" s="4"/>
      <c r="T28" s="4"/>
      <c r="U28" s="4"/>
    </row>
    <row r="29" spans="1:25">
      <c r="B29" s="4"/>
      <c r="G29" s="4"/>
      <c r="H29" s="4"/>
      <c r="I29" s="4"/>
      <c r="K29" s="4"/>
      <c r="L29" s="4"/>
      <c r="M29" s="4"/>
      <c r="O29" s="4"/>
      <c r="P29" s="4"/>
      <c r="Q29" s="4"/>
      <c r="S29" s="4"/>
      <c r="T29" s="4"/>
      <c r="U29" s="4"/>
    </row>
    <row r="30" spans="1:25">
      <c r="B30" s="4"/>
      <c r="G30" s="4"/>
      <c r="H30" s="4"/>
      <c r="I30" s="4"/>
      <c r="K30" s="4"/>
      <c r="L30" s="4"/>
      <c r="M30" s="4"/>
      <c r="O30" s="4"/>
      <c r="P30" s="4"/>
      <c r="Q30" s="4"/>
      <c r="S30" s="4"/>
      <c r="T30" s="4"/>
      <c r="U30" s="4"/>
    </row>
    <row r="31" spans="1:25">
      <c r="B31" s="4"/>
      <c r="G31" s="4"/>
      <c r="H31" s="4"/>
      <c r="I31" s="4"/>
      <c r="K31" s="4"/>
      <c r="L31" s="4"/>
      <c r="M31" s="4"/>
      <c r="O31" s="4"/>
      <c r="P31" s="4"/>
      <c r="Q31" s="4"/>
      <c r="S31" s="4"/>
      <c r="T31" s="4"/>
      <c r="U31" s="4"/>
    </row>
    <row r="32" spans="1:25">
      <c r="B32" s="4"/>
      <c r="G32" s="4"/>
      <c r="H32" s="4"/>
      <c r="I32" s="4"/>
      <c r="K32" s="4"/>
      <c r="L32" s="4"/>
      <c r="M32" s="4"/>
      <c r="O32" s="4"/>
      <c r="P32" s="4"/>
      <c r="Q32" s="4"/>
      <c r="S32" s="4"/>
      <c r="T32" s="4"/>
      <c r="U32" s="4"/>
    </row>
    <row r="33" spans="2:21">
      <c r="B33" s="4"/>
      <c r="G33" s="4"/>
      <c r="H33" s="4"/>
      <c r="I33" s="4"/>
      <c r="K33" s="4"/>
      <c r="L33" s="4"/>
      <c r="M33" s="4"/>
      <c r="O33" s="4"/>
      <c r="P33" s="4"/>
      <c r="Q33" s="4"/>
      <c r="S33" s="4"/>
      <c r="T33" s="4"/>
      <c r="U33" s="4"/>
    </row>
    <row r="34" spans="2:21">
      <c r="B34" s="4"/>
      <c r="G34" s="4"/>
      <c r="H34" s="4"/>
      <c r="I34" s="4"/>
      <c r="K34" s="4"/>
      <c r="L34" s="4"/>
      <c r="M34" s="4"/>
      <c r="O34" s="4"/>
      <c r="P34" s="4"/>
      <c r="Q34" s="4"/>
      <c r="S34" s="4"/>
      <c r="T34" s="4"/>
      <c r="U34" s="4"/>
    </row>
    <row r="35" spans="2:21">
      <c r="B35" s="4"/>
      <c r="G35" s="4"/>
      <c r="H35" s="4"/>
      <c r="I35" s="4"/>
      <c r="K35" s="4"/>
      <c r="L35" s="4"/>
      <c r="M35" s="4"/>
      <c r="O35" s="4"/>
      <c r="P35" s="4"/>
      <c r="Q35" s="4"/>
      <c r="S35" s="4"/>
      <c r="T35" s="4"/>
      <c r="U35" s="4"/>
    </row>
    <row r="36" spans="2:21">
      <c r="B36" s="4"/>
      <c r="G36" s="4"/>
      <c r="H36" s="4"/>
      <c r="I36" s="4"/>
      <c r="K36" s="4"/>
      <c r="L36" s="4"/>
      <c r="M36" s="4"/>
      <c r="O36" s="4"/>
      <c r="P36" s="4"/>
      <c r="Q36" s="4"/>
      <c r="S36" s="4"/>
      <c r="T36" s="4"/>
      <c r="U36" s="4"/>
    </row>
    <row r="37" spans="2:21">
      <c r="B37" s="4"/>
      <c r="G37" s="4"/>
      <c r="H37" s="4"/>
      <c r="I37" s="4"/>
      <c r="K37" s="4"/>
      <c r="L37" s="4"/>
      <c r="M37" s="4"/>
      <c r="O37" s="4"/>
      <c r="P37" s="4"/>
      <c r="Q37" s="4"/>
      <c r="S37" s="4"/>
      <c r="T37" s="4"/>
      <c r="U37" s="4"/>
    </row>
    <row r="38" spans="2:21">
      <c r="B38" s="4"/>
      <c r="G38" s="4"/>
      <c r="H38" s="4"/>
      <c r="I38" s="4"/>
      <c r="K38" s="4"/>
      <c r="L38" s="4"/>
      <c r="M38" s="4"/>
      <c r="O38" s="4"/>
      <c r="P38" s="4"/>
      <c r="Q38" s="4"/>
      <c r="S38" s="4"/>
      <c r="T38" s="4"/>
      <c r="U38" s="4"/>
    </row>
    <row r="39" spans="2:21">
      <c r="B39" s="4"/>
      <c r="G39" s="4"/>
      <c r="H39" s="4"/>
      <c r="I39" s="4"/>
      <c r="K39" s="4"/>
      <c r="L39" s="4"/>
      <c r="M39" s="4"/>
      <c r="O39" s="4"/>
      <c r="P39" s="4"/>
      <c r="Q39" s="4"/>
      <c r="S39" s="4"/>
      <c r="T39" s="4"/>
      <c r="U39" s="4"/>
    </row>
    <row r="40" spans="2:21">
      <c r="B40" s="4"/>
      <c r="G40" s="4"/>
      <c r="H40" s="4"/>
      <c r="I40" s="4"/>
      <c r="K40" s="4"/>
      <c r="L40" s="4"/>
      <c r="M40" s="4"/>
      <c r="O40" s="4"/>
      <c r="P40" s="4"/>
      <c r="Q40" s="4"/>
      <c r="S40" s="4"/>
      <c r="T40" s="4"/>
      <c r="U40" s="4"/>
    </row>
    <row r="41" spans="2:21">
      <c r="B41" s="4"/>
      <c r="G41" s="4"/>
      <c r="H41" s="4"/>
      <c r="I41" s="4"/>
      <c r="K41" s="4"/>
      <c r="L41" s="4"/>
      <c r="M41" s="4"/>
      <c r="O41" s="4"/>
      <c r="P41" s="4"/>
      <c r="Q41" s="4"/>
      <c r="S41" s="4"/>
      <c r="T41" s="4"/>
      <c r="U41" s="4"/>
    </row>
  </sheetData>
  <mergeCells count="19">
    <mergeCell ref="V6:V7"/>
    <mergeCell ref="W6:W7"/>
    <mergeCell ref="X6:Y6"/>
    <mergeCell ref="J6:J7"/>
    <mergeCell ref="K6:M6"/>
    <mergeCell ref="N6:N7"/>
    <mergeCell ref="O6:Q6"/>
    <mergeCell ref="R6:R7"/>
    <mergeCell ref="S6:U6"/>
    <mergeCell ref="A1:Y1"/>
    <mergeCell ref="A2:Y2"/>
    <mergeCell ref="A3:Y3"/>
    <mergeCell ref="A4:Y4"/>
    <mergeCell ref="A5:Y5"/>
    <mergeCell ref="A6:A7"/>
    <mergeCell ref="B6:B7"/>
    <mergeCell ref="C6:C7"/>
    <mergeCell ref="D6:F6"/>
    <mergeCell ref="G6:I6"/>
  </mergeCells>
  <printOptions horizontalCentered="1"/>
  <pageMargins left="0.35433070866141736" right="0.15748031496062992" top="0.59055118110236227" bottom="0.39370078740157483" header="0" footer="0"/>
  <pageSetup paperSize="184" scale="67" fitToHeight="8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AL403"/>
  <sheetViews>
    <sheetView workbookViewId="0">
      <pane xSplit="3" ySplit="7" topLeftCell="E371" activePane="bottomRight" state="frozen"/>
      <selection activeCell="AG192" sqref="AG192"/>
      <selection pane="topRight" activeCell="AG192" sqref="AG192"/>
      <selection pane="bottomLeft" activeCell="AG192" sqref="AG192"/>
      <selection pane="bottomRight" activeCell="AG192" sqref="AG192"/>
    </sheetView>
  </sheetViews>
  <sheetFormatPr baseColWidth="10" defaultRowHeight="11.25" outlineLevelRow="1" outlineLevelCol="1"/>
  <cols>
    <col min="1" max="1" width="3.5703125" style="3" customWidth="1"/>
    <col min="2" max="2" width="17.7109375" style="3" customWidth="1"/>
    <col min="3" max="3" width="9.140625" style="3" bestFit="1" customWidth="1"/>
    <col min="4" max="4" width="27.42578125" style="2" customWidth="1"/>
    <col min="5" max="5" width="23.5703125" style="2" customWidth="1"/>
    <col min="6" max="6" width="11.5703125" style="3" customWidth="1"/>
    <col min="7" max="7" width="10.28515625" style="3" customWidth="1"/>
    <col min="8" max="8" width="11.5703125" style="3" customWidth="1"/>
    <col min="9" max="9" width="13.42578125" style="6" customWidth="1"/>
    <col min="10" max="10" width="13.5703125" style="4" customWidth="1"/>
    <col min="11" max="11" width="43.140625" style="2" customWidth="1"/>
    <col min="12" max="13" width="10.42578125" style="3" customWidth="1"/>
    <col min="14" max="14" width="12.28515625" style="3" customWidth="1"/>
    <col min="15" max="15" width="11.42578125" style="3" bestFit="1" customWidth="1"/>
    <col min="16" max="16" width="13.85546875" style="5" customWidth="1"/>
    <col min="17" max="19" width="12" style="6" hidden="1" customWidth="1" outlineLevel="1"/>
    <col min="20" max="20" width="12" style="6" customWidth="1" collapsed="1"/>
    <col min="21" max="23" width="12.140625" style="6" hidden="1" customWidth="1" outlineLevel="1"/>
    <col min="24" max="24" width="12.140625" style="6" customWidth="1" collapsed="1"/>
    <col min="25" max="27" width="12.140625" style="6" hidden="1" customWidth="1" outlineLevel="1"/>
    <col min="28" max="28" width="12.140625" style="6" customWidth="1" collapsed="1"/>
    <col min="29" max="31" width="12.140625" style="6" customWidth="1" outlineLevel="1"/>
    <col min="32" max="32" width="12.140625" style="6" customWidth="1"/>
    <col min="33" max="33" width="14.140625" style="6" customWidth="1"/>
    <col min="34" max="34" width="10.28515625" style="7" bestFit="1" customWidth="1"/>
    <col min="35" max="35" width="11.140625" style="7" customWidth="1"/>
    <col min="36" max="16384" width="11.42578125" style="2"/>
  </cols>
  <sheetData>
    <row r="1" spans="1:35" s="1" customFormat="1" ht="16.5" customHeight="1">
      <c r="A1" s="204" t="s">
        <v>78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  <c r="Q1" s="204"/>
      <c r="R1" s="204"/>
      <c r="S1" s="204"/>
      <c r="T1" s="204"/>
      <c r="U1" s="204"/>
      <c r="V1" s="204"/>
      <c r="W1" s="204"/>
      <c r="X1" s="204"/>
      <c r="Y1" s="204"/>
      <c r="Z1" s="204"/>
      <c r="AA1" s="204"/>
      <c r="AB1" s="204"/>
      <c r="AC1" s="204"/>
      <c r="AD1" s="204"/>
      <c r="AE1" s="204"/>
      <c r="AF1" s="204"/>
      <c r="AG1" s="204"/>
      <c r="AH1" s="204"/>
      <c r="AI1" s="204"/>
    </row>
    <row r="2" spans="1:35" s="1" customFormat="1" ht="16.5" customHeight="1">
      <c r="A2" s="205" t="s">
        <v>77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W2" s="205"/>
      <c r="X2" s="205"/>
      <c r="Y2" s="205"/>
      <c r="Z2" s="205"/>
      <c r="AA2" s="205"/>
      <c r="AB2" s="205"/>
      <c r="AC2" s="205"/>
      <c r="AD2" s="205"/>
      <c r="AE2" s="205"/>
      <c r="AF2" s="205"/>
      <c r="AG2" s="205"/>
      <c r="AH2" s="205"/>
      <c r="AI2" s="205"/>
    </row>
    <row r="3" spans="1:35" s="1" customFormat="1" ht="16.5" customHeight="1">
      <c r="A3" s="204" t="s">
        <v>1170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04"/>
      <c r="O3" s="204"/>
      <c r="P3" s="204"/>
      <c r="Q3" s="204"/>
      <c r="R3" s="204"/>
      <c r="S3" s="204"/>
      <c r="T3" s="204"/>
      <c r="U3" s="204"/>
      <c r="V3" s="204"/>
      <c r="W3" s="204"/>
      <c r="X3" s="204"/>
      <c r="Y3" s="204"/>
      <c r="Z3" s="204"/>
      <c r="AA3" s="204"/>
      <c r="AB3" s="204"/>
      <c r="AC3" s="204"/>
      <c r="AD3" s="204"/>
      <c r="AE3" s="204"/>
      <c r="AF3" s="204"/>
      <c r="AG3" s="204"/>
      <c r="AH3" s="204"/>
      <c r="AI3" s="204"/>
    </row>
    <row r="4" spans="1:35" s="1" customFormat="1" ht="16.5" customHeight="1">
      <c r="A4" s="205" t="s">
        <v>48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  <c r="Z4" s="205"/>
      <c r="AA4" s="205"/>
      <c r="AB4" s="205"/>
      <c r="AC4" s="205"/>
      <c r="AD4" s="205"/>
      <c r="AE4" s="205"/>
      <c r="AF4" s="205"/>
      <c r="AG4" s="205"/>
      <c r="AH4" s="205"/>
      <c r="AI4" s="205"/>
    </row>
    <row r="5" spans="1:35" ht="17.25" customHeight="1">
      <c r="A5" s="207" t="s">
        <v>85</v>
      </c>
      <c r="B5" s="208"/>
      <c r="C5" s="208"/>
      <c r="D5" s="208"/>
      <c r="E5" s="208"/>
      <c r="F5" s="208"/>
      <c r="G5" s="208"/>
      <c r="H5" s="208"/>
      <c r="I5" s="208"/>
      <c r="J5" s="208"/>
      <c r="K5" s="208"/>
      <c r="L5" s="208"/>
      <c r="M5" s="208"/>
      <c r="N5" s="208"/>
      <c r="O5" s="208"/>
      <c r="P5" s="208"/>
      <c r="Q5" s="208"/>
      <c r="R5" s="208"/>
      <c r="S5" s="208"/>
      <c r="T5" s="208"/>
    </row>
    <row r="6" spans="1:35" s="3" customFormat="1" ht="25.5" customHeight="1">
      <c r="A6" s="193" t="s">
        <v>0</v>
      </c>
      <c r="B6" s="72" t="s">
        <v>34</v>
      </c>
      <c r="C6" s="200" t="s">
        <v>2</v>
      </c>
      <c r="D6" s="193" t="s">
        <v>30</v>
      </c>
      <c r="E6" s="200" t="s">
        <v>3</v>
      </c>
      <c r="F6" s="193" t="s">
        <v>31</v>
      </c>
      <c r="G6" s="193" t="s">
        <v>4</v>
      </c>
      <c r="H6" s="193"/>
      <c r="I6" s="209" t="s">
        <v>32</v>
      </c>
      <c r="J6" s="209" t="s">
        <v>10</v>
      </c>
      <c r="K6" s="193" t="s">
        <v>8</v>
      </c>
      <c r="L6" s="197" t="s">
        <v>21</v>
      </c>
      <c r="M6" s="198"/>
      <c r="N6" s="199"/>
      <c r="O6" s="193" t="s">
        <v>9</v>
      </c>
      <c r="P6" s="200" t="s">
        <v>5</v>
      </c>
      <c r="Q6" s="196" t="s">
        <v>33</v>
      </c>
      <c r="R6" s="196"/>
      <c r="S6" s="196"/>
      <c r="T6" s="194" t="s">
        <v>23</v>
      </c>
      <c r="U6" s="196" t="s">
        <v>33</v>
      </c>
      <c r="V6" s="196"/>
      <c r="W6" s="196"/>
      <c r="X6" s="202" t="s">
        <v>24</v>
      </c>
      <c r="Y6" s="196" t="s">
        <v>33</v>
      </c>
      <c r="Z6" s="196"/>
      <c r="AA6" s="196"/>
      <c r="AB6" s="194" t="s">
        <v>25</v>
      </c>
      <c r="AC6" s="196" t="s">
        <v>33</v>
      </c>
      <c r="AD6" s="196"/>
      <c r="AE6" s="196"/>
      <c r="AF6" s="194" t="s">
        <v>26</v>
      </c>
      <c r="AG6" s="194" t="s">
        <v>47</v>
      </c>
      <c r="AH6" s="206" t="s">
        <v>53</v>
      </c>
      <c r="AI6" s="206"/>
    </row>
    <row r="7" spans="1:35" s="3" customFormat="1" ht="22.5">
      <c r="A7" s="193"/>
      <c r="B7" s="48" t="s">
        <v>1</v>
      </c>
      <c r="C7" s="201"/>
      <c r="D7" s="193"/>
      <c r="E7" s="201"/>
      <c r="F7" s="193"/>
      <c r="G7" s="71" t="s">
        <v>6</v>
      </c>
      <c r="H7" s="71" t="s">
        <v>7</v>
      </c>
      <c r="I7" s="210"/>
      <c r="J7" s="210"/>
      <c r="K7" s="193"/>
      <c r="L7" s="73" t="s">
        <v>11</v>
      </c>
      <c r="M7" s="73" t="s">
        <v>22</v>
      </c>
      <c r="N7" s="51" t="s">
        <v>75</v>
      </c>
      <c r="O7" s="193"/>
      <c r="P7" s="201"/>
      <c r="Q7" s="73" t="s">
        <v>35</v>
      </c>
      <c r="R7" s="73" t="s">
        <v>36</v>
      </c>
      <c r="S7" s="73" t="s">
        <v>37</v>
      </c>
      <c r="T7" s="195"/>
      <c r="U7" s="73" t="s">
        <v>38</v>
      </c>
      <c r="V7" s="73" t="s">
        <v>39</v>
      </c>
      <c r="W7" s="73" t="s">
        <v>40</v>
      </c>
      <c r="X7" s="203"/>
      <c r="Y7" s="73" t="s">
        <v>41</v>
      </c>
      <c r="Z7" s="73" t="s">
        <v>42</v>
      </c>
      <c r="AA7" s="73" t="s">
        <v>43</v>
      </c>
      <c r="AB7" s="195"/>
      <c r="AC7" s="73" t="s">
        <v>44</v>
      </c>
      <c r="AD7" s="73" t="s">
        <v>45</v>
      </c>
      <c r="AE7" s="73" t="s">
        <v>46</v>
      </c>
      <c r="AF7" s="195"/>
      <c r="AG7" s="195"/>
      <c r="AH7" s="52" t="s">
        <v>29</v>
      </c>
      <c r="AI7" s="52" t="s">
        <v>54</v>
      </c>
    </row>
    <row r="8" spans="1:35" ht="12.75" customHeight="1">
      <c r="A8" s="8"/>
      <c r="B8" s="190" t="s">
        <v>52</v>
      </c>
      <c r="C8" s="191"/>
      <c r="D8" s="192"/>
      <c r="E8" s="18"/>
      <c r="F8" s="19"/>
      <c r="G8" s="20"/>
      <c r="H8" s="20"/>
      <c r="I8" s="179">
        <v>85752804</v>
      </c>
      <c r="J8" s="22"/>
      <c r="K8" s="23"/>
      <c r="L8" s="24"/>
      <c r="M8" s="24"/>
      <c r="N8" s="24"/>
      <c r="O8" s="19"/>
      <c r="P8" s="25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6"/>
      <c r="AI8" s="26"/>
    </row>
    <row r="9" spans="1:35" ht="22.5" outlineLevel="1">
      <c r="A9" s="16">
        <v>1</v>
      </c>
      <c r="B9" s="79" t="s">
        <v>674</v>
      </c>
      <c r="C9" s="81">
        <v>41872</v>
      </c>
      <c r="D9" s="78" t="s">
        <v>675</v>
      </c>
      <c r="E9" s="253" t="s">
        <v>132</v>
      </c>
      <c r="F9" s="79" t="s">
        <v>133</v>
      </c>
      <c r="G9" s="81">
        <v>41872</v>
      </c>
      <c r="H9" s="81">
        <v>42185</v>
      </c>
      <c r="I9" s="223"/>
      <c r="J9" s="77">
        <v>18944488</v>
      </c>
      <c r="K9" s="268" t="s">
        <v>682</v>
      </c>
      <c r="L9" s="35">
        <v>25</v>
      </c>
      <c r="M9" s="239">
        <v>139</v>
      </c>
      <c r="N9" s="35"/>
      <c r="O9" s="98" t="s">
        <v>131</v>
      </c>
      <c r="P9" s="39"/>
      <c r="Q9" s="35"/>
      <c r="R9" s="35"/>
      <c r="S9" s="35"/>
      <c r="T9" s="40">
        <f>SUM(Q9:S9)</f>
        <v>0</v>
      </c>
      <c r="U9" s="35"/>
      <c r="V9" s="35"/>
      <c r="W9" s="35"/>
      <c r="X9" s="40">
        <f>SUM(U9:W9)</f>
        <v>0</v>
      </c>
      <c r="Y9" s="35"/>
      <c r="Z9" s="35">
        <v>18944488</v>
      </c>
      <c r="AA9" s="35"/>
      <c r="AB9" s="40">
        <f>SUM(Y9:AA9)</f>
        <v>18944488</v>
      </c>
      <c r="AC9" s="35"/>
      <c r="AD9" s="35"/>
      <c r="AE9" s="35"/>
      <c r="AF9" s="40">
        <f>SUM(AC9:AE9)</f>
        <v>0</v>
      </c>
      <c r="AG9" s="40">
        <f t="shared" ref="AG9:AG15" si="0">SUM(T9,X9,AB9,AF9)</f>
        <v>18944488</v>
      </c>
      <c r="AH9" s="41">
        <f>IF(ISERROR(AG9/$I$8),0,AG9/$I$8)</f>
        <v>0.22091974974952422</v>
      </c>
      <c r="AI9" s="42">
        <f>IF(ISERROR(AG9/$AG$386),"-",AG9/$AG$386)</f>
        <v>8.0509837169818934E-3</v>
      </c>
    </row>
    <row r="10" spans="1:35" outlineLevel="1">
      <c r="A10" s="16">
        <v>2</v>
      </c>
      <c r="B10" s="79" t="s">
        <v>676</v>
      </c>
      <c r="C10" s="81">
        <v>41872</v>
      </c>
      <c r="D10" s="78" t="s">
        <v>677</v>
      </c>
      <c r="E10" s="254"/>
      <c r="F10" s="79" t="s">
        <v>133</v>
      </c>
      <c r="G10" s="81">
        <v>41872</v>
      </c>
      <c r="H10" s="81">
        <v>42185</v>
      </c>
      <c r="I10" s="223"/>
      <c r="J10" s="77">
        <v>7490000</v>
      </c>
      <c r="K10" s="269"/>
      <c r="L10" s="35">
        <v>16</v>
      </c>
      <c r="M10" s="240"/>
      <c r="N10" s="35"/>
      <c r="O10" s="98" t="s">
        <v>131</v>
      </c>
      <c r="P10" s="39"/>
      <c r="Q10" s="35"/>
      <c r="R10" s="35"/>
      <c r="S10" s="35"/>
      <c r="T10" s="40">
        <f t="shared" ref="T10" si="1">SUM(Q10:S10)</f>
        <v>0</v>
      </c>
      <c r="U10" s="35"/>
      <c r="V10" s="35"/>
      <c r="W10" s="35"/>
      <c r="X10" s="40">
        <f t="shared" ref="X10" si="2">SUM(U10:W10)</f>
        <v>0</v>
      </c>
      <c r="Y10" s="35"/>
      <c r="Z10" s="35">
        <v>7490000</v>
      </c>
      <c r="AA10" s="35"/>
      <c r="AB10" s="40">
        <f t="shared" ref="AB10" si="3">SUM(Y10:AA10)</f>
        <v>7490000</v>
      </c>
      <c r="AC10" s="35"/>
      <c r="AD10" s="35"/>
      <c r="AE10" s="35"/>
      <c r="AF10" s="40">
        <f t="shared" ref="AF10" si="4">SUM(AC10:AE10)</f>
        <v>0</v>
      </c>
      <c r="AG10" s="40">
        <f t="shared" si="0"/>
        <v>7490000</v>
      </c>
      <c r="AH10" s="41">
        <f t="shared" ref="AH10:AH14" si="5">IF(ISERROR(AG10/$I$8),0,AG10/$I$8)</f>
        <v>8.7344082649472313E-2</v>
      </c>
      <c r="AI10" s="42">
        <f t="shared" ref="AI10:AI14" si="6">IF(ISERROR(AG10/$AG$386),"-",AG10/$AG$386)</f>
        <v>3.1830824902839487E-3</v>
      </c>
    </row>
    <row r="11" spans="1:35" outlineLevel="1">
      <c r="A11" s="16">
        <v>3</v>
      </c>
      <c r="B11" s="79" t="s">
        <v>678</v>
      </c>
      <c r="C11" s="81">
        <v>41869</v>
      </c>
      <c r="D11" s="78" t="s">
        <v>116</v>
      </c>
      <c r="E11" s="254"/>
      <c r="F11" s="79" t="s">
        <v>133</v>
      </c>
      <c r="G11" s="81">
        <v>41869</v>
      </c>
      <c r="H11" s="81">
        <v>42185</v>
      </c>
      <c r="I11" s="223"/>
      <c r="J11" s="77">
        <v>7490000</v>
      </c>
      <c r="K11" s="269"/>
      <c r="L11" s="35">
        <v>11</v>
      </c>
      <c r="M11" s="240"/>
      <c r="N11" s="35"/>
      <c r="O11" s="98" t="s">
        <v>131</v>
      </c>
      <c r="P11" s="39"/>
      <c r="Q11" s="35"/>
      <c r="R11" s="35"/>
      <c r="S11" s="35"/>
      <c r="T11" s="40">
        <f t="shared" ref="T11:T15" si="7">SUM(Q11:S11)</f>
        <v>0</v>
      </c>
      <c r="U11" s="35"/>
      <c r="V11" s="35"/>
      <c r="W11" s="35"/>
      <c r="X11" s="40">
        <f t="shared" ref="X11:X15" si="8">SUM(U11:W11)</f>
        <v>0</v>
      </c>
      <c r="Y11" s="35"/>
      <c r="Z11" s="35">
        <v>7490000</v>
      </c>
      <c r="AA11" s="35"/>
      <c r="AB11" s="40">
        <f t="shared" ref="AB11:AB15" si="9">SUM(Y11:AA11)</f>
        <v>7490000</v>
      </c>
      <c r="AC11" s="35"/>
      <c r="AD11" s="35"/>
      <c r="AE11" s="35"/>
      <c r="AF11" s="40">
        <f t="shared" ref="AF11:AF15" si="10">SUM(AC11:AE11)</f>
        <v>0</v>
      </c>
      <c r="AG11" s="40">
        <f t="shared" si="0"/>
        <v>7490000</v>
      </c>
      <c r="AH11" s="41">
        <f t="shared" si="5"/>
        <v>8.7344082649472313E-2</v>
      </c>
      <c r="AI11" s="42">
        <f t="shared" si="6"/>
        <v>3.1830824902839487E-3</v>
      </c>
    </row>
    <row r="12" spans="1:35" outlineLevel="1">
      <c r="A12" s="119">
        <v>4</v>
      </c>
      <c r="B12" s="120" t="s">
        <v>679</v>
      </c>
      <c r="C12" s="121">
        <v>41872</v>
      </c>
      <c r="D12" s="122" t="s">
        <v>680</v>
      </c>
      <c r="E12" s="254"/>
      <c r="F12" s="120" t="s">
        <v>133</v>
      </c>
      <c r="G12" s="121">
        <v>41872</v>
      </c>
      <c r="H12" s="121">
        <v>42185</v>
      </c>
      <c r="I12" s="223"/>
      <c r="J12" s="108">
        <v>7490000</v>
      </c>
      <c r="K12" s="269"/>
      <c r="L12" s="35">
        <v>15</v>
      </c>
      <c r="M12" s="240"/>
      <c r="N12" s="35"/>
      <c r="O12" s="98" t="s">
        <v>131</v>
      </c>
      <c r="P12" s="39"/>
      <c r="Q12" s="35"/>
      <c r="R12" s="35"/>
      <c r="S12" s="35"/>
      <c r="T12" s="40">
        <f t="shared" si="7"/>
        <v>0</v>
      </c>
      <c r="U12" s="35"/>
      <c r="V12" s="35"/>
      <c r="W12" s="35"/>
      <c r="X12" s="40">
        <f t="shared" si="8"/>
        <v>0</v>
      </c>
      <c r="Y12" s="35"/>
      <c r="Z12" s="35">
        <v>7490000</v>
      </c>
      <c r="AA12" s="35"/>
      <c r="AB12" s="40">
        <f t="shared" si="9"/>
        <v>7490000</v>
      </c>
      <c r="AC12" s="35"/>
      <c r="AD12" s="35"/>
      <c r="AE12" s="35"/>
      <c r="AF12" s="40">
        <f t="shared" si="10"/>
        <v>0</v>
      </c>
      <c r="AG12" s="40">
        <f t="shared" si="0"/>
        <v>7490000</v>
      </c>
      <c r="AH12" s="41">
        <f t="shared" si="5"/>
        <v>8.7344082649472313E-2</v>
      </c>
      <c r="AI12" s="42">
        <f t="shared" si="6"/>
        <v>3.1830824902839487E-3</v>
      </c>
    </row>
    <row r="13" spans="1:35" outlineLevel="1">
      <c r="A13" s="124">
        <v>5</v>
      </c>
      <c r="B13" s="92" t="s">
        <v>681</v>
      </c>
      <c r="C13" s="82">
        <v>41869</v>
      </c>
      <c r="D13" s="101" t="s">
        <v>115</v>
      </c>
      <c r="E13" s="254"/>
      <c r="F13" s="92" t="s">
        <v>133</v>
      </c>
      <c r="G13" s="82">
        <v>41869</v>
      </c>
      <c r="H13" s="82">
        <v>42185</v>
      </c>
      <c r="I13" s="223"/>
      <c r="J13" s="99">
        <v>7490000</v>
      </c>
      <c r="K13" s="269"/>
      <c r="L13" s="35">
        <v>17</v>
      </c>
      <c r="M13" s="240"/>
      <c r="N13" s="35"/>
      <c r="O13" s="131" t="s">
        <v>131</v>
      </c>
      <c r="P13" s="155"/>
      <c r="Q13" s="35"/>
      <c r="R13" s="35"/>
      <c r="S13" s="35"/>
      <c r="T13" s="40">
        <f t="shared" si="7"/>
        <v>0</v>
      </c>
      <c r="U13" s="35"/>
      <c r="V13" s="35"/>
      <c r="W13" s="35"/>
      <c r="X13" s="40">
        <f t="shared" si="8"/>
        <v>0</v>
      </c>
      <c r="Y13" s="35"/>
      <c r="Z13" s="35">
        <v>7490000</v>
      </c>
      <c r="AA13" s="35"/>
      <c r="AB13" s="40">
        <f t="shared" si="9"/>
        <v>7490000</v>
      </c>
      <c r="AC13" s="35"/>
      <c r="AD13" s="35"/>
      <c r="AE13" s="35"/>
      <c r="AF13" s="40">
        <f t="shared" si="10"/>
        <v>0</v>
      </c>
      <c r="AG13" s="40">
        <f t="shared" si="0"/>
        <v>7490000</v>
      </c>
      <c r="AH13" s="41">
        <f t="shared" si="5"/>
        <v>8.7344082649472313E-2</v>
      </c>
      <c r="AI13" s="42">
        <f t="shared" si="6"/>
        <v>3.1830824902839487E-3</v>
      </c>
    </row>
    <row r="14" spans="1:35" outlineLevel="1">
      <c r="A14" s="124">
        <v>6</v>
      </c>
      <c r="B14" s="92" t="s">
        <v>1014</v>
      </c>
      <c r="C14" s="82">
        <v>41940</v>
      </c>
      <c r="D14" s="101" t="s">
        <v>920</v>
      </c>
      <c r="E14" s="254"/>
      <c r="F14" s="92" t="s">
        <v>133</v>
      </c>
      <c r="G14" s="82">
        <v>41940</v>
      </c>
      <c r="H14" s="82">
        <v>41820</v>
      </c>
      <c r="I14" s="223"/>
      <c r="J14" s="99">
        <v>29358316</v>
      </c>
      <c r="K14" s="269"/>
      <c r="L14" s="35">
        <v>40</v>
      </c>
      <c r="M14" s="241"/>
      <c r="N14" s="35"/>
      <c r="O14" s="92" t="s">
        <v>131</v>
      </c>
      <c r="P14" s="39"/>
      <c r="Q14" s="35"/>
      <c r="R14" s="35"/>
      <c r="S14" s="35"/>
      <c r="T14" s="40">
        <f t="shared" si="7"/>
        <v>0</v>
      </c>
      <c r="U14" s="35"/>
      <c r="V14" s="35"/>
      <c r="W14" s="35"/>
      <c r="X14" s="40">
        <f t="shared" si="8"/>
        <v>0</v>
      </c>
      <c r="Y14" s="35"/>
      <c r="Z14" s="35"/>
      <c r="AA14" s="35"/>
      <c r="AB14" s="40">
        <f t="shared" si="9"/>
        <v>0</v>
      </c>
      <c r="AC14" s="35">
        <v>29358316</v>
      </c>
      <c r="AD14" s="35"/>
      <c r="AE14" s="35"/>
      <c r="AF14" s="40">
        <f t="shared" si="10"/>
        <v>29358316</v>
      </c>
      <c r="AG14" s="40">
        <f t="shared" si="0"/>
        <v>29358316</v>
      </c>
      <c r="AH14" s="41">
        <f t="shared" si="5"/>
        <v>0.34235983700311423</v>
      </c>
      <c r="AI14" s="42">
        <f t="shared" si="6"/>
        <v>1.2476627717466368E-2</v>
      </c>
    </row>
    <row r="15" spans="1:35" ht="22.5" outlineLevel="1">
      <c r="A15" s="16">
        <v>7</v>
      </c>
      <c r="B15" s="92" t="s">
        <v>1015</v>
      </c>
      <c r="C15" s="82">
        <v>41928</v>
      </c>
      <c r="D15" s="101" t="s">
        <v>150</v>
      </c>
      <c r="E15" s="255"/>
      <c r="F15" s="92" t="s">
        <v>133</v>
      </c>
      <c r="G15" s="82">
        <v>41928</v>
      </c>
      <c r="H15" s="82">
        <v>41820</v>
      </c>
      <c r="I15" s="180"/>
      <c r="J15" s="99">
        <v>7490000</v>
      </c>
      <c r="K15" s="270"/>
      <c r="L15" s="35">
        <v>15</v>
      </c>
      <c r="M15" s="242"/>
      <c r="N15" s="35"/>
      <c r="O15" s="92" t="s">
        <v>131</v>
      </c>
      <c r="P15" s="39"/>
      <c r="Q15" s="35"/>
      <c r="R15" s="35"/>
      <c r="S15" s="35"/>
      <c r="T15" s="40">
        <f t="shared" si="7"/>
        <v>0</v>
      </c>
      <c r="U15" s="35"/>
      <c r="V15" s="35"/>
      <c r="W15" s="35"/>
      <c r="X15" s="40">
        <f t="shared" si="8"/>
        <v>0</v>
      </c>
      <c r="Y15" s="35"/>
      <c r="Z15" s="35"/>
      <c r="AA15" s="35"/>
      <c r="AB15" s="40">
        <f t="shared" si="9"/>
        <v>0</v>
      </c>
      <c r="AC15" s="35">
        <v>7490000</v>
      </c>
      <c r="AD15" s="35"/>
      <c r="AE15" s="35"/>
      <c r="AF15" s="40">
        <f t="shared" si="10"/>
        <v>7490000</v>
      </c>
      <c r="AG15" s="40">
        <f t="shared" si="0"/>
        <v>7490000</v>
      </c>
      <c r="AH15" s="41">
        <f t="shared" ref="AH15" si="11">IF(ISERROR(AG15/$I$8),0,AG15/$I$8)</f>
        <v>8.7344082649472313E-2</v>
      </c>
      <c r="AI15" s="42">
        <f t="shared" ref="AI15" si="12">IF(ISERROR(AG15/$AG$386),"-",AG15/$AG$386)</f>
        <v>3.1830824902839487E-3</v>
      </c>
    </row>
    <row r="16" spans="1:35" ht="12.75" customHeight="1">
      <c r="A16" s="181" t="s">
        <v>56</v>
      </c>
      <c r="B16" s="182"/>
      <c r="C16" s="182"/>
      <c r="D16" s="182"/>
      <c r="E16" s="182"/>
      <c r="F16" s="182"/>
      <c r="G16" s="182"/>
      <c r="H16" s="183"/>
      <c r="I16" s="55">
        <f>SUM(I8:I10)</f>
        <v>85752804</v>
      </c>
      <c r="J16" s="55">
        <f>SUM(J9:J15)</f>
        <v>85752804</v>
      </c>
      <c r="K16" s="74"/>
      <c r="L16" s="55">
        <f>SUM(L9:L15)</f>
        <v>139</v>
      </c>
      <c r="M16" s="55">
        <f>SUM(M9)</f>
        <v>139</v>
      </c>
      <c r="N16" s="55">
        <f>SUM(N9:N10)</f>
        <v>0</v>
      </c>
      <c r="O16" s="57"/>
      <c r="P16" s="75"/>
      <c r="Q16" s="55">
        <f t="shared" ref="Q16:X16" si="13">SUM(Q9:Q10)</f>
        <v>0</v>
      </c>
      <c r="R16" s="55">
        <f t="shared" si="13"/>
        <v>0</v>
      </c>
      <c r="S16" s="55">
        <f t="shared" si="13"/>
        <v>0</v>
      </c>
      <c r="T16" s="60">
        <f t="shared" si="13"/>
        <v>0</v>
      </c>
      <c r="U16" s="55">
        <f t="shared" si="13"/>
        <v>0</v>
      </c>
      <c r="V16" s="55">
        <f t="shared" si="13"/>
        <v>0</v>
      </c>
      <c r="W16" s="55">
        <f t="shared" si="13"/>
        <v>0</v>
      </c>
      <c r="X16" s="60">
        <f t="shared" si="13"/>
        <v>0</v>
      </c>
      <c r="Y16" s="55">
        <f>SUM(Y9:Y14)</f>
        <v>0</v>
      </c>
      <c r="Z16" s="55">
        <f>SUM(Z9:Z14)</f>
        <v>48904488</v>
      </c>
      <c r="AA16" s="55">
        <f>SUM(AA9:AA14)</f>
        <v>0</v>
      </c>
      <c r="AB16" s="60">
        <f>SUM(AB9:AB14)</f>
        <v>48904488</v>
      </c>
      <c r="AC16" s="55">
        <f>SUM(AC9:AC15)</f>
        <v>36848316</v>
      </c>
      <c r="AD16" s="55">
        <f t="shared" ref="AD16:AE16" si="14">SUM(AD9:AD15)</f>
        <v>0</v>
      </c>
      <c r="AE16" s="55">
        <f t="shared" si="14"/>
        <v>0</v>
      </c>
      <c r="AF16" s="60">
        <f>SUM(AF9:AF15)</f>
        <v>36848316</v>
      </c>
      <c r="AG16" s="53">
        <f>SUM(AG9:AG15)</f>
        <v>85752804</v>
      </c>
      <c r="AH16" s="54">
        <f>IF(ISERROR(AG16/I16),0,AG16/I16)</f>
        <v>1</v>
      </c>
      <c r="AI16" s="54">
        <f>IF(ISERROR(AG16/$AG$386),0,AG16/$AG$386)</f>
        <v>3.6443023885868009E-2</v>
      </c>
    </row>
    <row r="17" spans="1:35" ht="12.75" customHeight="1">
      <c r="A17" s="36"/>
      <c r="B17" s="187" t="s">
        <v>12</v>
      </c>
      <c r="C17" s="188"/>
      <c r="D17" s="189"/>
      <c r="E17" s="18"/>
      <c r="F17" s="19"/>
      <c r="G17" s="20"/>
      <c r="H17" s="20"/>
      <c r="I17" s="179">
        <v>79027226</v>
      </c>
      <c r="J17" s="22"/>
      <c r="K17" s="23"/>
      <c r="L17" s="24"/>
      <c r="M17" s="24"/>
      <c r="N17" s="24"/>
      <c r="O17" s="19"/>
      <c r="P17" s="25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6"/>
      <c r="AI17" s="26"/>
    </row>
    <row r="18" spans="1:35" ht="22.5" outlineLevel="1">
      <c r="A18" s="16">
        <v>1</v>
      </c>
      <c r="B18" s="92" t="s">
        <v>683</v>
      </c>
      <c r="C18" s="82">
        <v>41872</v>
      </c>
      <c r="D18" s="101" t="s">
        <v>164</v>
      </c>
      <c r="E18" s="247" t="s">
        <v>132</v>
      </c>
      <c r="F18" s="79" t="s">
        <v>133</v>
      </c>
      <c r="G18" s="81">
        <v>41873</v>
      </c>
      <c r="H18" s="81">
        <v>42185</v>
      </c>
      <c r="I18" s="223"/>
      <c r="J18" s="99">
        <v>36993395</v>
      </c>
      <c r="K18" s="39"/>
      <c r="L18" s="35"/>
      <c r="M18" s="35"/>
      <c r="N18" s="35"/>
      <c r="O18" s="92" t="s">
        <v>131</v>
      </c>
      <c r="P18" s="39"/>
      <c r="Q18" s="35"/>
      <c r="R18" s="35"/>
      <c r="S18" s="35"/>
      <c r="T18" s="40">
        <f>SUM(Q18:S18)</f>
        <v>0</v>
      </c>
      <c r="U18" s="35"/>
      <c r="V18" s="35"/>
      <c r="W18" s="35"/>
      <c r="X18" s="40">
        <f>SUM(U18:W18)</f>
        <v>0</v>
      </c>
      <c r="Y18" s="35"/>
      <c r="Z18" s="35">
        <v>36993395</v>
      </c>
      <c r="AA18" s="35"/>
      <c r="AB18" s="40">
        <f>SUM(Y18:AA18)</f>
        <v>36993395</v>
      </c>
      <c r="AC18" s="35"/>
      <c r="AD18" s="35"/>
      <c r="AE18" s="35"/>
      <c r="AF18" s="40">
        <f>SUM(AC18:AE18)</f>
        <v>0</v>
      </c>
      <c r="AG18" s="40">
        <f>SUM(T18,X18,AB18,AF18)</f>
        <v>36993395</v>
      </c>
      <c r="AH18" s="41">
        <f>IF(ISERROR(AG18/$I$17),0,AG18/$I$17)</f>
        <v>0.46810949684606162</v>
      </c>
      <c r="AI18" s="42">
        <f>IF(ISERROR(AG18/$AG$386),"-",AG18/$AG$386)</f>
        <v>1.5721365538138556E-2</v>
      </c>
    </row>
    <row r="19" spans="1:35" outlineLevel="1">
      <c r="A19" s="16">
        <v>2</v>
      </c>
      <c r="B19" s="92" t="s">
        <v>684</v>
      </c>
      <c r="C19" s="82">
        <v>41872</v>
      </c>
      <c r="D19" s="101" t="s">
        <v>688</v>
      </c>
      <c r="E19" s="248"/>
      <c r="F19" s="79" t="s">
        <v>133</v>
      </c>
      <c r="G19" s="81">
        <v>41873</v>
      </c>
      <c r="H19" s="81">
        <v>42185</v>
      </c>
      <c r="I19" s="223"/>
      <c r="J19" s="99">
        <v>17411282</v>
      </c>
      <c r="K19" s="39"/>
      <c r="L19" s="35"/>
      <c r="M19" s="35"/>
      <c r="N19" s="35"/>
      <c r="O19" s="92" t="s">
        <v>131</v>
      </c>
      <c r="P19" s="39"/>
      <c r="Q19" s="35"/>
      <c r="R19" s="35"/>
      <c r="S19" s="35"/>
      <c r="T19" s="40">
        <f t="shared" ref="T19:T24" si="15">SUM(Q19:S19)</f>
        <v>0</v>
      </c>
      <c r="U19" s="35"/>
      <c r="V19" s="35"/>
      <c r="W19" s="35"/>
      <c r="X19" s="40">
        <f t="shared" ref="X19:X24" si="16">SUM(U19:W19)</f>
        <v>0</v>
      </c>
      <c r="Y19" s="35"/>
      <c r="Z19" s="35">
        <v>17411282</v>
      </c>
      <c r="AA19" s="35"/>
      <c r="AB19" s="40">
        <f t="shared" ref="AB19:AB24" si="17">SUM(Y19:AA19)</f>
        <v>17411282</v>
      </c>
      <c r="AC19" s="35"/>
      <c r="AD19" s="35"/>
      <c r="AE19" s="35"/>
      <c r="AF19" s="40">
        <f t="shared" ref="AF19:AF24" si="18">SUM(AC19:AE19)</f>
        <v>0</v>
      </c>
      <c r="AG19" s="40">
        <f>SUM(T19,X19,AB19,AF19)</f>
        <v>17411282</v>
      </c>
      <c r="AH19" s="41">
        <f t="shared" ref="AH19:AH22" si="19">IF(ISERROR(AG19/$I$17),0,AG19/$I$17)</f>
        <v>0.22032004514494791</v>
      </c>
      <c r="AI19" s="42">
        <f t="shared" ref="AI19:AI22" si="20">IF(ISERROR(AG19/$AG$386),"-",AG19/$AG$386)</f>
        <v>7.3994054562878629E-3</v>
      </c>
    </row>
    <row r="20" spans="1:35" outlineLevel="1">
      <c r="A20" s="16">
        <v>3</v>
      </c>
      <c r="B20" s="92" t="s">
        <v>685</v>
      </c>
      <c r="C20" s="82">
        <v>41872</v>
      </c>
      <c r="D20" s="101" t="s">
        <v>166</v>
      </c>
      <c r="E20" s="248"/>
      <c r="F20" s="79" t="s">
        <v>133</v>
      </c>
      <c r="G20" s="81">
        <v>41876</v>
      </c>
      <c r="H20" s="81">
        <v>42185</v>
      </c>
      <c r="I20" s="223"/>
      <c r="J20" s="99">
        <v>4050000</v>
      </c>
      <c r="K20" s="39"/>
      <c r="L20" s="35"/>
      <c r="M20" s="35"/>
      <c r="N20" s="35"/>
      <c r="O20" s="92" t="s">
        <v>131</v>
      </c>
      <c r="P20" s="39"/>
      <c r="Q20" s="35"/>
      <c r="R20" s="35"/>
      <c r="S20" s="35"/>
      <c r="T20" s="40">
        <f t="shared" si="15"/>
        <v>0</v>
      </c>
      <c r="U20" s="35"/>
      <c r="V20" s="35"/>
      <c r="W20" s="35"/>
      <c r="X20" s="40">
        <f t="shared" si="16"/>
        <v>0</v>
      </c>
      <c r="Y20" s="35"/>
      <c r="Z20" s="35">
        <v>4050000</v>
      </c>
      <c r="AA20" s="35"/>
      <c r="AB20" s="40">
        <f t="shared" si="17"/>
        <v>4050000</v>
      </c>
      <c r="AC20" s="35"/>
      <c r="AD20" s="35"/>
      <c r="AE20" s="35"/>
      <c r="AF20" s="40">
        <f t="shared" si="18"/>
        <v>0</v>
      </c>
      <c r="AG20" s="40">
        <f>SUM(T20,X20,AB20,AF20)</f>
        <v>4050000</v>
      </c>
      <c r="AH20" s="41">
        <f t="shared" si="19"/>
        <v>5.1248160981887433E-2</v>
      </c>
      <c r="AI20" s="42">
        <f t="shared" si="20"/>
        <v>1.7211594239853127E-3</v>
      </c>
    </row>
    <row r="21" spans="1:35" ht="22.5" outlineLevel="1">
      <c r="A21" s="16">
        <v>4</v>
      </c>
      <c r="B21" s="92" t="s">
        <v>686</v>
      </c>
      <c r="C21" s="82">
        <v>41872</v>
      </c>
      <c r="D21" s="101" t="s">
        <v>167</v>
      </c>
      <c r="E21" s="248"/>
      <c r="F21" s="79" t="s">
        <v>133</v>
      </c>
      <c r="G21" s="81">
        <v>41877</v>
      </c>
      <c r="H21" s="81">
        <v>42185</v>
      </c>
      <c r="I21" s="223"/>
      <c r="J21" s="99">
        <v>4050000</v>
      </c>
      <c r="K21" s="39"/>
      <c r="L21" s="35"/>
      <c r="M21" s="35"/>
      <c r="N21" s="35"/>
      <c r="O21" s="92" t="s">
        <v>131</v>
      </c>
      <c r="P21" s="39"/>
      <c r="Q21" s="35"/>
      <c r="R21" s="35"/>
      <c r="S21" s="35"/>
      <c r="T21" s="40">
        <f t="shared" si="15"/>
        <v>0</v>
      </c>
      <c r="U21" s="35"/>
      <c r="V21" s="35"/>
      <c r="W21" s="35"/>
      <c r="X21" s="40">
        <f t="shared" si="16"/>
        <v>0</v>
      </c>
      <c r="Y21" s="35"/>
      <c r="Z21" s="35">
        <v>4050000</v>
      </c>
      <c r="AA21" s="35"/>
      <c r="AB21" s="40">
        <f t="shared" si="17"/>
        <v>4050000</v>
      </c>
      <c r="AC21" s="35"/>
      <c r="AD21" s="35"/>
      <c r="AE21" s="35"/>
      <c r="AF21" s="40">
        <f t="shared" si="18"/>
        <v>0</v>
      </c>
      <c r="AG21" s="40">
        <f>SUM(T21,X21,AB21,AF21)</f>
        <v>4050000</v>
      </c>
      <c r="AH21" s="41">
        <f t="shared" si="19"/>
        <v>5.1248160981887433E-2</v>
      </c>
      <c r="AI21" s="42">
        <f t="shared" si="20"/>
        <v>1.7211594239853127E-3</v>
      </c>
    </row>
    <row r="22" spans="1:35" outlineLevel="1">
      <c r="A22" s="16">
        <v>5</v>
      </c>
      <c r="B22" s="92" t="s">
        <v>687</v>
      </c>
      <c r="C22" s="82">
        <v>41872</v>
      </c>
      <c r="D22" s="101" t="s">
        <v>165</v>
      </c>
      <c r="E22" s="248"/>
      <c r="F22" s="79" t="s">
        <v>133</v>
      </c>
      <c r="G22" s="81">
        <v>41877</v>
      </c>
      <c r="H22" s="81">
        <v>42185</v>
      </c>
      <c r="I22" s="223"/>
      <c r="J22" s="99">
        <v>4050000</v>
      </c>
      <c r="K22" s="39"/>
      <c r="L22" s="35"/>
      <c r="M22" s="35"/>
      <c r="N22" s="35"/>
      <c r="O22" s="92" t="s">
        <v>131</v>
      </c>
      <c r="P22" s="39"/>
      <c r="Q22" s="35"/>
      <c r="R22" s="35"/>
      <c r="S22" s="35"/>
      <c r="T22" s="40">
        <f t="shared" si="15"/>
        <v>0</v>
      </c>
      <c r="U22" s="35"/>
      <c r="V22" s="35"/>
      <c r="W22" s="35"/>
      <c r="X22" s="40">
        <f t="shared" si="16"/>
        <v>0</v>
      </c>
      <c r="Y22" s="35"/>
      <c r="Z22" s="35">
        <v>4050000</v>
      </c>
      <c r="AA22" s="35"/>
      <c r="AB22" s="40">
        <f t="shared" si="17"/>
        <v>4050000</v>
      </c>
      <c r="AC22" s="35"/>
      <c r="AD22" s="35"/>
      <c r="AE22" s="35"/>
      <c r="AF22" s="40">
        <f t="shared" si="18"/>
        <v>0</v>
      </c>
      <c r="AG22" s="40">
        <f>SUM(T22,X22,AB22,AF22)</f>
        <v>4050000</v>
      </c>
      <c r="AH22" s="41">
        <f t="shared" si="19"/>
        <v>5.1248160981887433E-2</v>
      </c>
      <c r="AI22" s="42">
        <f t="shared" si="20"/>
        <v>1.7211594239853127E-3</v>
      </c>
    </row>
    <row r="23" spans="1:35" outlineLevel="1">
      <c r="A23" s="16">
        <v>6</v>
      </c>
      <c r="B23" s="92" t="s">
        <v>1018</v>
      </c>
      <c r="C23" s="82" t="s">
        <v>921</v>
      </c>
      <c r="D23" s="101" t="s">
        <v>1016</v>
      </c>
      <c r="E23" s="248"/>
      <c r="F23" s="79" t="s">
        <v>133</v>
      </c>
      <c r="G23" s="81">
        <v>41922</v>
      </c>
      <c r="H23" s="81">
        <v>42185</v>
      </c>
      <c r="I23" s="223"/>
      <c r="J23" s="99">
        <v>8422549</v>
      </c>
      <c r="K23" s="129"/>
      <c r="L23" s="35"/>
      <c r="M23" s="35"/>
      <c r="N23" s="35"/>
      <c r="O23" s="92" t="s">
        <v>131</v>
      </c>
      <c r="P23" s="129"/>
      <c r="Q23" s="35"/>
      <c r="R23" s="35"/>
      <c r="S23" s="35"/>
      <c r="T23" s="40">
        <f t="shared" si="15"/>
        <v>0</v>
      </c>
      <c r="U23" s="35"/>
      <c r="V23" s="35"/>
      <c r="W23" s="35"/>
      <c r="X23" s="40">
        <f t="shared" si="16"/>
        <v>0</v>
      </c>
      <c r="Y23" s="35"/>
      <c r="Z23" s="35"/>
      <c r="AA23" s="35"/>
      <c r="AB23" s="40">
        <f t="shared" si="17"/>
        <v>0</v>
      </c>
      <c r="AC23" s="35">
        <v>8422549</v>
      </c>
      <c r="AD23" s="35"/>
      <c r="AE23" s="35"/>
      <c r="AF23" s="40">
        <f t="shared" si="18"/>
        <v>8422549</v>
      </c>
      <c r="AG23" s="40">
        <f t="shared" ref="AG23:AG24" si="21">SUM(T23,X23,AB23,AF23)</f>
        <v>8422549</v>
      </c>
      <c r="AH23" s="41">
        <f t="shared" ref="AH23:AH24" si="22">IF(ISERROR(AG23/$I$17),0,AG23/$I$17)</f>
        <v>0.10657781408144075</v>
      </c>
      <c r="AI23" s="42">
        <f t="shared" ref="AI23:AI24" si="23">IF(ISERROR(AG23/$AG$386),"-",AG23/$AG$386)</f>
        <v>3.5793949593402648E-3</v>
      </c>
    </row>
    <row r="24" spans="1:35" outlineLevel="1">
      <c r="A24" s="16">
        <v>7</v>
      </c>
      <c r="B24" s="92" t="s">
        <v>1019</v>
      </c>
      <c r="C24" s="82" t="s">
        <v>921</v>
      </c>
      <c r="D24" s="101" t="s">
        <v>1017</v>
      </c>
      <c r="E24" s="249"/>
      <c r="F24" s="79" t="s">
        <v>133</v>
      </c>
      <c r="G24" s="81">
        <v>41922</v>
      </c>
      <c r="H24" s="81">
        <v>42185</v>
      </c>
      <c r="I24" s="180"/>
      <c r="J24" s="99">
        <v>4050000</v>
      </c>
      <c r="K24" s="129"/>
      <c r="L24" s="35"/>
      <c r="M24" s="35"/>
      <c r="N24" s="35"/>
      <c r="O24" s="92" t="s">
        <v>131</v>
      </c>
      <c r="P24" s="129"/>
      <c r="Q24" s="35"/>
      <c r="R24" s="35"/>
      <c r="S24" s="35"/>
      <c r="T24" s="40">
        <f t="shared" si="15"/>
        <v>0</v>
      </c>
      <c r="U24" s="35"/>
      <c r="V24" s="35"/>
      <c r="W24" s="35"/>
      <c r="X24" s="40">
        <f t="shared" si="16"/>
        <v>0</v>
      </c>
      <c r="Y24" s="35"/>
      <c r="Z24" s="35"/>
      <c r="AA24" s="35"/>
      <c r="AB24" s="40">
        <f t="shared" si="17"/>
        <v>0</v>
      </c>
      <c r="AC24" s="35">
        <v>4050000</v>
      </c>
      <c r="AD24" s="35"/>
      <c r="AE24" s="35"/>
      <c r="AF24" s="40">
        <f t="shared" si="18"/>
        <v>4050000</v>
      </c>
      <c r="AG24" s="40">
        <f t="shared" si="21"/>
        <v>4050000</v>
      </c>
      <c r="AH24" s="41">
        <f t="shared" si="22"/>
        <v>5.1248160981887433E-2</v>
      </c>
      <c r="AI24" s="42">
        <f t="shared" si="23"/>
        <v>1.7211594239853127E-3</v>
      </c>
    </row>
    <row r="25" spans="1:35" ht="12.75" customHeight="1">
      <c r="A25" s="181" t="s">
        <v>55</v>
      </c>
      <c r="B25" s="182"/>
      <c r="C25" s="182"/>
      <c r="D25" s="182"/>
      <c r="E25" s="182"/>
      <c r="F25" s="182"/>
      <c r="G25" s="182"/>
      <c r="H25" s="183"/>
      <c r="I25" s="55">
        <f>SUM(I17:I17)</f>
        <v>79027226</v>
      </c>
      <c r="J25" s="55">
        <f>SUM(J18:J24)</f>
        <v>79027226</v>
      </c>
      <c r="K25" s="74"/>
      <c r="L25" s="55">
        <f>SUM(L18:L18)</f>
        <v>0</v>
      </c>
      <c r="M25" s="55">
        <f>SUM(M18:M18)</f>
        <v>0</v>
      </c>
      <c r="N25" s="55">
        <f>SUM(N18:N18)</f>
        <v>0</v>
      </c>
      <c r="O25" s="57"/>
      <c r="P25" s="75"/>
      <c r="Q25" s="55">
        <f t="shared" ref="Q25:X25" si="24">SUM(Q18:Q18)</f>
        <v>0</v>
      </c>
      <c r="R25" s="55">
        <f t="shared" si="24"/>
        <v>0</v>
      </c>
      <c r="S25" s="55">
        <f t="shared" si="24"/>
        <v>0</v>
      </c>
      <c r="T25" s="60">
        <f t="shared" si="24"/>
        <v>0</v>
      </c>
      <c r="U25" s="55">
        <f t="shared" si="24"/>
        <v>0</v>
      </c>
      <c r="V25" s="55">
        <f t="shared" si="24"/>
        <v>0</v>
      </c>
      <c r="W25" s="55">
        <f t="shared" si="24"/>
        <v>0</v>
      </c>
      <c r="X25" s="60">
        <f t="shared" si="24"/>
        <v>0</v>
      </c>
      <c r="Y25" s="55">
        <f>SUM(Y18:Y22)</f>
        <v>0</v>
      </c>
      <c r="Z25" s="55">
        <f>SUM(Z18:Z22)</f>
        <v>66554677</v>
      </c>
      <c r="AA25" s="55">
        <f>SUM(AA18:AA22)</f>
        <v>0</v>
      </c>
      <c r="AB25" s="60">
        <f>SUM(AB18:AB22)</f>
        <v>66554677</v>
      </c>
      <c r="AC25" s="55">
        <f>SUM(AC18:AC24)</f>
        <v>12472549</v>
      </c>
      <c r="AD25" s="55">
        <f t="shared" ref="AD25:AE25" si="25">SUM(AD18:AD24)</f>
        <v>0</v>
      </c>
      <c r="AE25" s="55">
        <f t="shared" si="25"/>
        <v>0</v>
      </c>
      <c r="AF25" s="60">
        <f>SUM(AF18:AF24)</f>
        <v>12472549</v>
      </c>
      <c r="AG25" s="53">
        <f>SUM(AG18:AG24)</f>
        <v>79027226</v>
      </c>
      <c r="AH25" s="54">
        <f>IF(ISERROR(AG25/I25),0,AG25/I25)</f>
        <v>1</v>
      </c>
      <c r="AI25" s="54">
        <f>IF(ISERROR(AG25/$AG$386),0,AG25/$AG$386)</f>
        <v>3.3584803649707937E-2</v>
      </c>
    </row>
    <row r="26" spans="1:35" ht="12.75" customHeight="1">
      <c r="A26" s="36"/>
      <c r="B26" s="187" t="s">
        <v>13</v>
      </c>
      <c r="C26" s="188"/>
      <c r="D26" s="189"/>
      <c r="E26" s="18"/>
      <c r="F26" s="19"/>
      <c r="G26" s="20"/>
      <c r="H26" s="20"/>
      <c r="I26" s="179">
        <v>52054700</v>
      </c>
      <c r="J26" s="22"/>
      <c r="K26" s="23"/>
      <c r="L26" s="24"/>
      <c r="M26" s="24"/>
      <c r="N26" s="24"/>
      <c r="O26" s="19"/>
      <c r="P26" s="25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6"/>
      <c r="AI26" s="26"/>
    </row>
    <row r="27" spans="1:35" outlineLevel="1">
      <c r="A27" s="16">
        <v>1</v>
      </c>
      <c r="B27" s="92" t="s">
        <v>689</v>
      </c>
      <c r="C27" s="82">
        <v>41912</v>
      </c>
      <c r="D27" s="101" t="s">
        <v>175</v>
      </c>
      <c r="E27" s="256" t="s">
        <v>132</v>
      </c>
      <c r="F27" s="92" t="s">
        <v>133</v>
      </c>
      <c r="G27" s="31"/>
      <c r="H27" s="31"/>
      <c r="I27" s="223"/>
      <c r="J27" s="99">
        <v>5000000</v>
      </c>
      <c r="K27" s="39"/>
      <c r="L27" s="35"/>
      <c r="M27" s="35"/>
      <c r="N27" s="35"/>
      <c r="O27" s="92" t="s">
        <v>131</v>
      </c>
      <c r="P27" s="39"/>
      <c r="Q27" s="35"/>
      <c r="R27" s="35"/>
      <c r="S27" s="35"/>
      <c r="T27" s="40">
        <f>SUM(Q27:S27)</f>
        <v>0</v>
      </c>
      <c r="U27" s="35"/>
      <c r="V27" s="35"/>
      <c r="W27" s="35"/>
      <c r="X27" s="40">
        <f>SUM(U27:W27)</f>
        <v>0</v>
      </c>
      <c r="Y27" s="35"/>
      <c r="Z27" s="35"/>
      <c r="AA27" s="35"/>
      <c r="AB27" s="40">
        <f>SUM(Y27:AA27)</f>
        <v>0</v>
      </c>
      <c r="AC27" s="99">
        <v>5000000</v>
      </c>
      <c r="AD27" s="35"/>
      <c r="AE27" s="35"/>
      <c r="AF27" s="40">
        <f>SUM(AC27:AE27)</f>
        <v>5000000</v>
      </c>
      <c r="AG27" s="40">
        <f t="shared" ref="AG27:AG35" si="26">SUM(T27,X27,AB27,AF27)</f>
        <v>5000000</v>
      </c>
      <c r="AH27" s="41">
        <f>IF(ISERROR(AG27/$I$26),0,AG27/$I$26)</f>
        <v>9.6052805990621409E-2</v>
      </c>
      <c r="AI27" s="42">
        <f>IF(ISERROR(AG27/$AG$386),"-",AG27/$AG$386)</f>
        <v>2.1248881777596452E-3</v>
      </c>
    </row>
    <row r="28" spans="1:35" outlineLevel="1">
      <c r="A28" s="16">
        <v>2</v>
      </c>
      <c r="B28" s="92" t="s">
        <v>690</v>
      </c>
      <c r="C28" s="82">
        <v>41912</v>
      </c>
      <c r="D28" s="101" t="s">
        <v>176</v>
      </c>
      <c r="E28" s="257"/>
      <c r="F28" s="92" t="s">
        <v>133</v>
      </c>
      <c r="G28" s="31"/>
      <c r="H28" s="31"/>
      <c r="I28" s="223"/>
      <c r="J28" s="99">
        <v>9554700</v>
      </c>
      <c r="K28" s="39"/>
      <c r="L28" s="35"/>
      <c r="M28" s="35"/>
      <c r="N28" s="35"/>
      <c r="O28" s="92" t="s">
        <v>131</v>
      </c>
      <c r="P28" s="39"/>
      <c r="Q28" s="35"/>
      <c r="R28" s="35"/>
      <c r="S28" s="35"/>
      <c r="T28" s="40">
        <f t="shared" ref="T28:T35" si="27">SUM(Q28:S28)</f>
        <v>0</v>
      </c>
      <c r="U28" s="35"/>
      <c r="V28" s="35"/>
      <c r="W28" s="35"/>
      <c r="X28" s="40">
        <f t="shared" ref="X28:X35" si="28">SUM(U28:W28)</f>
        <v>0</v>
      </c>
      <c r="Y28" s="35"/>
      <c r="Z28" s="35"/>
      <c r="AA28" s="35"/>
      <c r="AB28" s="40">
        <f t="shared" ref="AB28:AB35" si="29">SUM(Y28:AA28)</f>
        <v>0</v>
      </c>
      <c r="AC28" s="99">
        <v>9554700</v>
      </c>
      <c r="AD28" s="35"/>
      <c r="AE28" s="35"/>
      <c r="AF28" s="40">
        <f t="shared" ref="AF28:AF35" si="30">SUM(AC28:AE28)</f>
        <v>9554700</v>
      </c>
      <c r="AG28" s="40">
        <f t="shared" si="26"/>
        <v>9554700</v>
      </c>
      <c r="AH28" s="41">
        <f t="shared" ref="AH28:AH34" si="31">IF(ISERROR(AG28/$I$26),0,AG28/$I$26)</f>
        <v>0.18355114907971806</v>
      </c>
      <c r="AI28" s="42">
        <f t="shared" ref="AI28:AI34" si="32">IF(ISERROR(AG28/$AG$386),"-",AG28/$AG$386)</f>
        <v>4.0605338144080166E-3</v>
      </c>
    </row>
    <row r="29" spans="1:35" outlineLevel="1">
      <c r="A29" s="16">
        <v>3</v>
      </c>
      <c r="B29" s="92" t="s">
        <v>691</v>
      </c>
      <c r="C29" s="82">
        <v>41912</v>
      </c>
      <c r="D29" s="101" t="s">
        <v>177</v>
      </c>
      <c r="E29" s="257"/>
      <c r="F29" s="92" t="s">
        <v>133</v>
      </c>
      <c r="G29" s="31"/>
      <c r="H29" s="31"/>
      <c r="I29" s="223"/>
      <c r="J29" s="99">
        <v>5000000</v>
      </c>
      <c r="K29" s="39"/>
      <c r="L29" s="35"/>
      <c r="M29" s="35"/>
      <c r="N29" s="35"/>
      <c r="O29" s="92" t="s">
        <v>131</v>
      </c>
      <c r="P29" s="39"/>
      <c r="Q29" s="35"/>
      <c r="R29" s="35"/>
      <c r="S29" s="35"/>
      <c r="T29" s="40">
        <f t="shared" si="27"/>
        <v>0</v>
      </c>
      <c r="U29" s="35"/>
      <c r="V29" s="35"/>
      <c r="W29" s="35"/>
      <c r="X29" s="40">
        <f t="shared" si="28"/>
        <v>0</v>
      </c>
      <c r="Y29" s="35"/>
      <c r="Z29" s="35"/>
      <c r="AA29" s="35"/>
      <c r="AB29" s="40">
        <f t="shared" si="29"/>
        <v>0</v>
      </c>
      <c r="AC29" s="99">
        <v>5000000</v>
      </c>
      <c r="AD29" s="35"/>
      <c r="AE29" s="35"/>
      <c r="AF29" s="40">
        <f t="shared" si="30"/>
        <v>5000000</v>
      </c>
      <c r="AG29" s="40">
        <f t="shared" si="26"/>
        <v>5000000</v>
      </c>
      <c r="AH29" s="41">
        <f t="shared" si="31"/>
        <v>9.6052805990621409E-2</v>
      </c>
      <c r="AI29" s="42">
        <f t="shared" si="32"/>
        <v>2.1248881777596452E-3</v>
      </c>
    </row>
    <row r="30" spans="1:35" ht="22.5" outlineLevel="1">
      <c r="A30" s="16">
        <v>4</v>
      </c>
      <c r="B30" s="92" t="s">
        <v>692</v>
      </c>
      <c r="C30" s="82">
        <v>41912</v>
      </c>
      <c r="D30" s="101" t="s">
        <v>181</v>
      </c>
      <c r="E30" s="257"/>
      <c r="F30" s="92" t="s">
        <v>133</v>
      </c>
      <c r="G30" s="31"/>
      <c r="H30" s="31"/>
      <c r="I30" s="223"/>
      <c r="J30" s="99">
        <v>5000000</v>
      </c>
      <c r="K30" s="39"/>
      <c r="L30" s="35"/>
      <c r="M30" s="35"/>
      <c r="N30" s="35"/>
      <c r="O30" s="92" t="s">
        <v>131</v>
      </c>
      <c r="P30" s="39"/>
      <c r="Q30" s="35"/>
      <c r="R30" s="35"/>
      <c r="S30" s="35"/>
      <c r="T30" s="40">
        <f t="shared" si="27"/>
        <v>0</v>
      </c>
      <c r="U30" s="35"/>
      <c r="V30" s="35"/>
      <c r="W30" s="35"/>
      <c r="X30" s="40">
        <f t="shared" si="28"/>
        <v>0</v>
      </c>
      <c r="Y30" s="35"/>
      <c r="Z30" s="35"/>
      <c r="AA30" s="35"/>
      <c r="AB30" s="40">
        <f t="shared" si="29"/>
        <v>0</v>
      </c>
      <c r="AC30" s="99">
        <v>5000000</v>
      </c>
      <c r="AD30" s="35"/>
      <c r="AE30" s="35"/>
      <c r="AF30" s="40">
        <f t="shared" si="30"/>
        <v>5000000</v>
      </c>
      <c r="AG30" s="40">
        <f t="shared" si="26"/>
        <v>5000000</v>
      </c>
      <c r="AH30" s="41">
        <f t="shared" si="31"/>
        <v>9.6052805990621409E-2</v>
      </c>
      <c r="AI30" s="42">
        <f t="shared" si="32"/>
        <v>2.1248881777596452E-3</v>
      </c>
    </row>
    <row r="31" spans="1:35" outlineLevel="1">
      <c r="A31" s="16">
        <v>5</v>
      </c>
      <c r="B31" s="92" t="s">
        <v>693</v>
      </c>
      <c r="C31" s="82">
        <v>41912</v>
      </c>
      <c r="D31" s="101" t="s">
        <v>178</v>
      </c>
      <c r="E31" s="257"/>
      <c r="F31" s="92" t="s">
        <v>133</v>
      </c>
      <c r="G31" s="31"/>
      <c r="H31" s="31"/>
      <c r="I31" s="223"/>
      <c r="J31" s="99">
        <v>6000000</v>
      </c>
      <c r="K31" s="39"/>
      <c r="L31" s="35"/>
      <c r="M31" s="35"/>
      <c r="N31" s="35"/>
      <c r="O31" s="92" t="s">
        <v>131</v>
      </c>
      <c r="P31" s="39"/>
      <c r="Q31" s="35"/>
      <c r="R31" s="35"/>
      <c r="S31" s="35"/>
      <c r="T31" s="40">
        <f t="shared" si="27"/>
        <v>0</v>
      </c>
      <c r="U31" s="35"/>
      <c r="V31" s="35"/>
      <c r="W31" s="35"/>
      <c r="X31" s="40">
        <f t="shared" si="28"/>
        <v>0</v>
      </c>
      <c r="Y31" s="35"/>
      <c r="Z31" s="35"/>
      <c r="AA31" s="35"/>
      <c r="AB31" s="40">
        <f t="shared" si="29"/>
        <v>0</v>
      </c>
      <c r="AC31" s="99">
        <v>6000000</v>
      </c>
      <c r="AD31" s="35"/>
      <c r="AE31" s="35"/>
      <c r="AF31" s="40">
        <f t="shared" si="30"/>
        <v>6000000</v>
      </c>
      <c r="AG31" s="40">
        <f t="shared" si="26"/>
        <v>6000000</v>
      </c>
      <c r="AH31" s="41">
        <f t="shared" si="31"/>
        <v>0.11526336718874569</v>
      </c>
      <c r="AI31" s="42">
        <f t="shared" si="32"/>
        <v>2.5498658133115745E-3</v>
      </c>
    </row>
    <row r="32" spans="1:35" outlineLevel="1">
      <c r="A32" s="16">
        <v>6</v>
      </c>
      <c r="B32" s="92" t="s">
        <v>694</v>
      </c>
      <c r="C32" s="82">
        <v>41894</v>
      </c>
      <c r="D32" s="101" t="s">
        <v>179</v>
      </c>
      <c r="E32" s="257"/>
      <c r="F32" s="92" t="s">
        <v>133</v>
      </c>
      <c r="G32" s="31"/>
      <c r="H32" s="31"/>
      <c r="I32" s="223"/>
      <c r="J32" s="99">
        <v>5000000</v>
      </c>
      <c r="K32" s="39"/>
      <c r="L32" s="35"/>
      <c r="M32" s="35"/>
      <c r="N32" s="35"/>
      <c r="O32" s="92" t="s">
        <v>131</v>
      </c>
      <c r="P32" s="39"/>
      <c r="Q32" s="35"/>
      <c r="R32" s="35"/>
      <c r="S32" s="35"/>
      <c r="T32" s="40">
        <f t="shared" si="27"/>
        <v>0</v>
      </c>
      <c r="U32" s="35"/>
      <c r="V32" s="35"/>
      <c r="W32" s="35"/>
      <c r="X32" s="40">
        <f t="shared" si="28"/>
        <v>0</v>
      </c>
      <c r="Y32" s="35"/>
      <c r="Z32" s="35"/>
      <c r="AA32" s="35">
        <v>5000000</v>
      </c>
      <c r="AB32" s="40">
        <f t="shared" si="29"/>
        <v>5000000</v>
      </c>
      <c r="AC32" s="99"/>
      <c r="AD32" s="35"/>
      <c r="AE32" s="35"/>
      <c r="AF32" s="40">
        <f t="shared" si="30"/>
        <v>0</v>
      </c>
      <c r="AG32" s="40">
        <f t="shared" si="26"/>
        <v>5000000</v>
      </c>
      <c r="AH32" s="41">
        <f t="shared" si="31"/>
        <v>9.6052805990621409E-2</v>
      </c>
      <c r="AI32" s="42">
        <f t="shared" si="32"/>
        <v>2.1248881777596452E-3</v>
      </c>
    </row>
    <row r="33" spans="1:35" outlineLevel="1">
      <c r="A33" s="16">
        <v>7</v>
      </c>
      <c r="B33" s="92" t="s">
        <v>695</v>
      </c>
      <c r="C33" s="82">
        <v>41894</v>
      </c>
      <c r="D33" s="101" t="s">
        <v>180</v>
      </c>
      <c r="E33" s="257"/>
      <c r="F33" s="92" t="s">
        <v>133</v>
      </c>
      <c r="G33" s="31"/>
      <c r="H33" s="31"/>
      <c r="I33" s="223"/>
      <c r="J33" s="99">
        <v>6000000</v>
      </c>
      <c r="K33" s="39"/>
      <c r="L33" s="35"/>
      <c r="M33" s="35"/>
      <c r="N33" s="35"/>
      <c r="O33" s="92" t="s">
        <v>131</v>
      </c>
      <c r="P33" s="39"/>
      <c r="Q33" s="35"/>
      <c r="R33" s="35"/>
      <c r="S33" s="35"/>
      <c r="T33" s="40">
        <f t="shared" si="27"/>
        <v>0</v>
      </c>
      <c r="U33" s="35"/>
      <c r="V33" s="35"/>
      <c r="W33" s="35"/>
      <c r="X33" s="40">
        <f t="shared" si="28"/>
        <v>0</v>
      </c>
      <c r="Y33" s="35"/>
      <c r="Z33" s="35"/>
      <c r="AA33" s="35">
        <v>6000000</v>
      </c>
      <c r="AB33" s="40">
        <f t="shared" si="29"/>
        <v>6000000</v>
      </c>
      <c r="AC33" s="99"/>
      <c r="AD33" s="35"/>
      <c r="AE33" s="35"/>
      <c r="AF33" s="40">
        <f t="shared" si="30"/>
        <v>0</v>
      </c>
      <c r="AG33" s="40">
        <f t="shared" si="26"/>
        <v>6000000</v>
      </c>
      <c r="AH33" s="41">
        <f t="shared" si="31"/>
        <v>0.11526336718874569</v>
      </c>
      <c r="AI33" s="42">
        <f t="shared" si="32"/>
        <v>2.5498658133115745E-3</v>
      </c>
    </row>
    <row r="34" spans="1:35" ht="22.5" outlineLevel="1">
      <c r="A34" s="124">
        <v>8</v>
      </c>
      <c r="B34" s="92" t="s">
        <v>696</v>
      </c>
      <c r="C34" s="82">
        <v>41897</v>
      </c>
      <c r="D34" s="101" t="s">
        <v>182</v>
      </c>
      <c r="E34" s="257"/>
      <c r="F34" s="92" t="s">
        <v>133</v>
      </c>
      <c r="G34" s="31"/>
      <c r="H34" s="31"/>
      <c r="I34" s="223"/>
      <c r="J34" s="99">
        <v>6000000</v>
      </c>
      <c r="K34" s="39"/>
      <c r="L34" s="35"/>
      <c r="M34" s="35"/>
      <c r="N34" s="35"/>
      <c r="O34" s="92" t="s">
        <v>131</v>
      </c>
      <c r="P34" s="39"/>
      <c r="Q34" s="35"/>
      <c r="R34" s="35"/>
      <c r="S34" s="35"/>
      <c r="T34" s="40">
        <f t="shared" si="27"/>
        <v>0</v>
      </c>
      <c r="U34" s="35"/>
      <c r="V34" s="35"/>
      <c r="W34" s="35"/>
      <c r="X34" s="40">
        <f t="shared" si="28"/>
        <v>0</v>
      </c>
      <c r="Y34" s="35"/>
      <c r="Z34" s="35"/>
      <c r="AA34" s="35">
        <v>6000000</v>
      </c>
      <c r="AB34" s="40">
        <f t="shared" si="29"/>
        <v>6000000</v>
      </c>
      <c r="AC34" s="99"/>
      <c r="AD34" s="35"/>
      <c r="AE34" s="35"/>
      <c r="AF34" s="40">
        <f t="shared" si="30"/>
        <v>0</v>
      </c>
      <c r="AG34" s="40">
        <f t="shared" si="26"/>
        <v>6000000</v>
      </c>
      <c r="AH34" s="41">
        <f t="shared" si="31"/>
        <v>0.11526336718874569</v>
      </c>
      <c r="AI34" s="42">
        <f t="shared" si="32"/>
        <v>2.5498658133115745E-3</v>
      </c>
    </row>
    <row r="35" spans="1:35" ht="22.5" outlineLevel="1">
      <c r="A35" s="124">
        <v>9</v>
      </c>
      <c r="B35" s="92" t="s">
        <v>1020</v>
      </c>
      <c r="C35" s="82">
        <v>41927</v>
      </c>
      <c r="D35" s="101" t="s">
        <v>1021</v>
      </c>
      <c r="E35" s="258"/>
      <c r="F35" s="92" t="s">
        <v>133</v>
      </c>
      <c r="G35" s="31"/>
      <c r="H35" s="31"/>
      <c r="I35" s="180"/>
      <c r="J35" s="99">
        <v>4500000</v>
      </c>
      <c r="K35" s="129"/>
      <c r="L35" s="35"/>
      <c r="M35" s="35"/>
      <c r="N35" s="35"/>
      <c r="O35" s="92" t="s">
        <v>131</v>
      </c>
      <c r="P35" s="129"/>
      <c r="Q35" s="35"/>
      <c r="R35" s="35"/>
      <c r="S35" s="35"/>
      <c r="T35" s="40">
        <f t="shared" si="27"/>
        <v>0</v>
      </c>
      <c r="U35" s="35"/>
      <c r="V35" s="35"/>
      <c r="W35" s="35"/>
      <c r="X35" s="40">
        <f t="shared" si="28"/>
        <v>0</v>
      </c>
      <c r="Y35" s="35"/>
      <c r="Z35" s="35"/>
      <c r="AA35" s="35"/>
      <c r="AB35" s="40">
        <f t="shared" si="29"/>
        <v>0</v>
      </c>
      <c r="AC35" s="99">
        <v>4500000</v>
      </c>
      <c r="AD35" s="35"/>
      <c r="AE35" s="35"/>
      <c r="AF35" s="40">
        <f t="shared" si="30"/>
        <v>4500000</v>
      </c>
      <c r="AG35" s="40">
        <f t="shared" si="26"/>
        <v>4500000</v>
      </c>
      <c r="AH35" s="41">
        <f t="shared" ref="AH35" si="33">IF(ISERROR(AG35/$I$26),0,AG35/$I$26)</f>
        <v>8.6447525391559268E-2</v>
      </c>
      <c r="AI35" s="42">
        <f t="shared" ref="AI35" si="34">IF(ISERROR(AG35/$AG$386),"-",AG35/$AG$386)</f>
        <v>1.9123993599836808E-3</v>
      </c>
    </row>
    <row r="36" spans="1:35" ht="12.75" customHeight="1">
      <c r="A36" s="181" t="s">
        <v>57</v>
      </c>
      <c r="B36" s="182"/>
      <c r="C36" s="182"/>
      <c r="D36" s="182"/>
      <c r="E36" s="182"/>
      <c r="F36" s="182"/>
      <c r="G36" s="182"/>
      <c r="H36" s="183"/>
      <c r="I36" s="55">
        <f>SUM(I26:I26)</f>
        <v>52054700</v>
      </c>
      <c r="J36" s="55">
        <f>SUM(J27:J35)</f>
        <v>52054700</v>
      </c>
      <c r="K36" s="74"/>
      <c r="L36" s="55">
        <f>SUM(L27:L27)</f>
        <v>0</v>
      </c>
      <c r="M36" s="55">
        <f>SUM(M27:M27)</f>
        <v>0</v>
      </c>
      <c r="N36" s="55">
        <f>SUM(N27:N27)</f>
        <v>0</v>
      </c>
      <c r="O36" s="57"/>
      <c r="P36" s="75"/>
      <c r="Q36" s="55">
        <f t="shared" ref="Q36:X36" si="35">SUM(Q27:Q27)</f>
        <v>0</v>
      </c>
      <c r="R36" s="55">
        <f t="shared" si="35"/>
        <v>0</v>
      </c>
      <c r="S36" s="55">
        <f t="shared" si="35"/>
        <v>0</v>
      </c>
      <c r="T36" s="60">
        <f t="shared" si="35"/>
        <v>0</v>
      </c>
      <c r="U36" s="55">
        <f t="shared" si="35"/>
        <v>0</v>
      </c>
      <c r="V36" s="55">
        <f t="shared" si="35"/>
        <v>0</v>
      </c>
      <c r="W36" s="55">
        <f t="shared" si="35"/>
        <v>0</v>
      </c>
      <c r="X36" s="60">
        <f t="shared" si="35"/>
        <v>0</v>
      </c>
      <c r="Y36" s="55">
        <f>SUM(Y27:Y34)</f>
        <v>0</v>
      </c>
      <c r="Z36" s="55">
        <f t="shared" ref="Z36:AA36" si="36">SUM(Z27:Z34)</f>
        <v>0</v>
      </c>
      <c r="AA36" s="55">
        <f t="shared" si="36"/>
        <v>17000000</v>
      </c>
      <c r="AB36" s="60">
        <f>SUM(AB27:AB34)</f>
        <v>17000000</v>
      </c>
      <c r="AC36" s="55">
        <f>SUM(AC27:AC35)</f>
        <v>35054700</v>
      </c>
      <c r="AD36" s="55">
        <f t="shared" ref="AD36:AE36" si="37">SUM(AD27:AD35)</f>
        <v>0</v>
      </c>
      <c r="AE36" s="55">
        <f t="shared" si="37"/>
        <v>0</v>
      </c>
      <c r="AF36" s="60">
        <f>SUM(AF27:AF34)</f>
        <v>30554700</v>
      </c>
      <c r="AG36" s="53">
        <f>SUM(AG27:AG35)</f>
        <v>52054700</v>
      </c>
      <c r="AH36" s="54">
        <f>IF(ISERROR(AG36/I36),0,AG36/I36)</f>
        <v>1</v>
      </c>
      <c r="AI36" s="54">
        <f>IF(ISERROR(AG36/$AG$386),0,AG36/$AG$386)</f>
        <v>2.2122083325365003E-2</v>
      </c>
    </row>
    <row r="37" spans="1:35" ht="12.75" customHeight="1">
      <c r="A37" s="36"/>
      <c r="B37" s="187" t="s">
        <v>14</v>
      </c>
      <c r="C37" s="188"/>
      <c r="D37" s="189"/>
      <c r="E37" s="18"/>
      <c r="F37" s="19"/>
      <c r="G37" s="20"/>
      <c r="H37" s="20"/>
      <c r="I37" s="179">
        <v>107212177</v>
      </c>
      <c r="J37" s="22"/>
      <c r="K37" s="23"/>
      <c r="L37" s="24"/>
      <c r="M37" s="24"/>
      <c r="N37" s="24"/>
      <c r="O37" s="19"/>
      <c r="P37" s="25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6"/>
      <c r="AI37" s="26"/>
    </row>
    <row r="38" spans="1:35" outlineLevel="1">
      <c r="A38" s="16">
        <v>1</v>
      </c>
      <c r="B38" s="92" t="s">
        <v>697</v>
      </c>
      <c r="C38" s="81">
        <v>41873</v>
      </c>
      <c r="D38" s="101" t="s">
        <v>193</v>
      </c>
      <c r="E38" s="250" t="s">
        <v>132</v>
      </c>
      <c r="F38" s="98" t="s">
        <v>133</v>
      </c>
      <c r="G38" s="31"/>
      <c r="H38" s="31"/>
      <c r="I38" s="223"/>
      <c r="J38" s="99">
        <v>6000000</v>
      </c>
      <c r="K38" s="39"/>
      <c r="L38" s="35"/>
      <c r="M38" s="35"/>
      <c r="N38" s="35"/>
      <c r="O38" s="92" t="s">
        <v>131</v>
      </c>
      <c r="P38" s="39"/>
      <c r="Q38" s="35"/>
      <c r="R38" s="35"/>
      <c r="S38" s="35"/>
      <c r="T38" s="40">
        <f>SUM(Q38:S38)</f>
        <v>0</v>
      </c>
      <c r="U38" s="35"/>
      <c r="V38" s="35"/>
      <c r="W38" s="35"/>
      <c r="X38" s="40">
        <f>SUM(U38:W38)</f>
        <v>0</v>
      </c>
      <c r="Y38" s="35"/>
      <c r="Z38" s="77">
        <v>6000000</v>
      </c>
      <c r="AA38" s="35"/>
      <c r="AB38" s="40">
        <f>SUM(Y38:AA38)</f>
        <v>6000000</v>
      </c>
      <c r="AC38" s="35"/>
      <c r="AD38" s="35"/>
      <c r="AE38" s="35"/>
      <c r="AF38" s="40">
        <f>SUM(AC38:AE38)</f>
        <v>0</v>
      </c>
      <c r="AG38" s="40">
        <f t="shared" ref="AG38:AG52" si="38">SUM(T38,X38,AB38,AF38)</f>
        <v>6000000</v>
      </c>
      <c r="AH38" s="41">
        <f>IF(ISERROR(AG38/$I$37),0,AG38/$I$37)</f>
        <v>5.5963792247218334E-2</v>
      </c>
      <c r="AI38" s="42">
        <f>IF(ISERROR(AG38/$AG$386),"-",AG38/$AG$386)</f>
        <v>2.5498658133115745E-3</v>
      </c>
    </row>
    <row r="39" spans="1:35" outlineLevel="1">
      <c r="A39" s="16">
        <v>2</v>
      </c>
      <c r="B39" s="92" t="s">
        <v>698</v>
      </c>
      <c r="C39" s="81">
        <v>41874</v>
      </c>
      <c r="D39" s="101" t="s">
        <v>187</v>
      </c>
      <c r="E39" s="251"/>
      <c r="F39" s="98" t="s">
        <v>133</v>
      </c>
      <c r="G39" s="31"/>
      <c r="H39" s="31"/>
      <c r="I39" s="223"/>
      <c r="J39" s="99">
        <v>6000000</v>
      </c>
      <c r="K39" s="39"/>
      <c r="L39" s="35"/>
      <c r="M39" s="35"/>
      <c r="N39" s="35"/>
      <c r="O39" s="92" t="s">
        <v>131</v>
      </c>
      <c r="P39" s="39"/>
      <c r="Q39" s="35"/>
      <c r="R39" s="35"/>
      <c r="S39" s="35"/>
      <c r="T39" s="40">
        <f t="shared" ref="T39:T52" si="39">SUM(Q39:S39)</f>
        <v>0</v>
      </c>
      <c r="U39" s="35"/>
      <c r="V39" s="35"/>
      <c r="W39" s="35"/>
      <c r="X39" s="40">
        <f t="shared" ref="X39:X52" si="40">SUM(U39:W39)</f>
        <v>0</v>
      </c>
      <c r="Y39" s="35"/>
      <c r="Z39" s="33">
        <v>6000000</v>
      </c>
      <c r="AA39" s="35"/>
      <c r="AB39" s="40">
        <f t="shared" ref="AB39:AB52" si="41">SUM(Y39:AA39)</f>
        <v>6000000</v>
      </c>
      <c r="AC39" s="35"/>
      <c r="AD39" s="35"/>
      <c r="AE39" s="35"/>
      <c r="AF39" s="40">
        <f t="shared" ref="AF39:AF52" si="42">SUM(AC39:AE39)</f>
        <v>0</v>
      </c>
      <c r="AG39" s="40">
        <f t="shared" si="38"/>
        <v>6000000</v>
      </c>
      <c r="AH39" s="41">
        <f t="shared" ref="AH39:AH52" si="43">IF(ISERROR(AG39/$I$37),0,AG39/$I$37)</f>
        <v>5.5963792247218334E-2</v>
      </c>
      <c r="AI39" s="42">
        <f t="shared" ref="AI39:AI52" si="44">IF(ISERROR(AG39/$AG$386),"-",AG39/$AG$386)</f>
        <v>2.5498658133115745E-3</v>
      </c>
    </row>
    <row r="40" spans="1:35" outlineLevel="1">
      <c r="A40" s="16">
        <v>3</v>
      </c>
      <c r="B40" s="92" t="s">
        <v>699</v>
      </c>
      <c r="C40" s="81">
        <v>41875</v>
      </c>
      <c r="D40" s="101" t="s">
        <v>192</v>
      </c>
      <c r="E40" s="251"/>
      <c r="F40" s="98" t="s">
        <v>133</v>
      </c>
      <c r="G40" s="31"/>
      <c r="H40" s="31"/>
      <c r="I40" s="223"/>
      <c r="J40" s="99">
        <v>6000000</v>
      </c>
      <c r="K40" s="39"/>
      <c r="L40" s="35"/>
      <c r="M40" s="35"/>
      <c r="N40" s="35"/>
      <c r="O40" s="92" t="s">
        <v>131</v>
      </c>
      <c r="P40" s="39"/>
      <c r="Q40" s="35"/>
      <c r="R40" s="35"/>
      <c r="S40" s="35"/>
      <c r="T40" s="40">
        <f t="shared" si="39"/>
        <v>0</v>
      </c>
      <c r="U40" s="35"/>
      <c r="V40" s="35"/>
      <c r="W40" s="35"/>
      <c r="X40" s="40">
        <f t="shared" si="40"/>
        <v>0</v>
      </c>
      <c r="Y40" s="35"/>
      <c r="Z40" s="33">
        <v>6000000</v>
      </c>
      <c r="AA40" s="35"/>
      <c r="AB40" s="40">
        <f t="shared" si="41"/>
        <v>6000000</v>
      </c>
      <c r="AC40" s="35"/>
      <c r="AD40" s="35"/>
      <c r="AE40" s="35"/>
      <c r="AF40" s="40">
        <f t="shared" si="42"/>
        <v>0</v>
      </c>
      <c r="AG40" s="40">
        <f t="shared" si="38"/>
        <v>6000000</v>
      </c>
      <c r="AH40" s="41">
        <f t="shared" si="43"/>
        <v>5.5963792247218334E-2</v>
      </c>
      <c r="AI40" s="42">
        <f t="shared" si="44"/>
        <v>2.5498658133115745E-3</v>
      </c>
    </row>
    <row r="41" spans="1:35" outlineLevel="1">
      <c r="A41" s="16">
        <v>4</v>
      </c>
      <c r="B41" s="92" t="s">
        <v>471</v>
      </c>
      <c r="C41" s="81">
        <v>41876</v>
      </c>
      <c r="D41" s="101" t="s">
        <v>707</v>
      </c>
      <c r="E41" s="251"/>
      <c r="F41" s="98" t="s">
        <v>133</v>
      </c>
      <c r="G41" s="31"/>
      <c r="H41" s="31"/>
      <c r="I41" s="223"/>
      <c r="J41" s="99">
        <v>6000000</v>
      </c>
      <c r="K41" s="39"/>
      <c r="L41" s="35"/>
      <c r="M41" s="35"/>
      <c r="N41" s="35"/>
      <c r="O41" s="92" t="s">
        <v>131</v>
      </c>
      <c r="P41" s="39"/>
      <c r="Q41" s="35"/>
      <c r="R41" s="35"/>
      <c r="S41" s="35"/>
      <c r="T41" s="40">
        <f t="shared" si="39"/>
        <v>0</v>
      </c>
      <c r="U41" s="35"/>
      <c r="V41" s="35"/>
      <c r="W41" s="35"/>
      <c r="X41" s="40">
        <f t="shared" si="40"/>
        <v>0</v>
      </c>
      <c r="Y41" s="35"/>
      <c r="Z41" s="33">
        <v>6000000</v>
      </c>
      <c r="AA41" s="35"/>
      <c r="AB41" s="40">
        <f t="shared" si="41"/>
        <v>6000000</v>
      </c>
      <c r="AC41" s="35"/>
      <c r="AD41" s="35"/>
      <c r="AE41" s="35"/>
      <c r="AF41" s="40">
        <f t="shared" si="42"/>
        <v>0</v>
      </c>
      <c r="AG41" s="40">
        <f t="shared" si="38"/>
        <v>6000000</v>
      </c>
      <c r="AH41" s="41">
        <f t="shared" si="43"/>
        <v>5.5963792247218334E-2</v>
      </c>
      <c r="AI41" s="42">
        <f t="shared" si="44"/>
        <v>2.5498658133115745E-3</v>
      </c>
    </row>
    <row r="42" spans="1:35" outlineLevel="1">
      <c r="A42" s="16">
        <v>5</v>
      </c>
      <c r="B42" s="92" t="s">
        <v>700</v>
      </c>
      <c r="C42" s="81">
        <v>41877</v>
      </c>
      <c r="D42" s="101" t="s">
        <v>708</v>
      </c>
      <c r="E42" s="251"/>
      <c r="F42" s="98" t="s">
        <v>133</v>
      </c>
      <c r="G42" s="31"/>
      <c r="H42" s="31"/>
      <c r="I42" s="223"/>
      <c r="J42" s="99">
        <v>6000000</v>
      </c>
      <c r="K42" s="39"/>
      <c r="L42" s="35"/>
      <c r="M42" s="35"/>
      <c r="N42" s="35"/>
      <c r="O42" s="92" t="s">
        <v>131</v>
      </c>
      <c r="P42" s="39"/>
      <c r="Q42" s="35"/>
      <c r="R42" s="35"/>
      <c r="S42" s="35"/>
      <c r="T42" s="40">
        <f t="shared" si="39"/>
        <v>0</v>
      </c>
      <c r="U42" s="35"/>
      <c r="V42" s="35"/>
      <c r="W42" s="35"/>
      <c r="X42" s="40">
        <f t="shared" si="40"/>
        <v>0</v>
      </c>
      <c r="Y42" s="35"/>
      <c r="Z42" s="33">
        <v>6000000</v>
      </c>
      <c r="AA42" s="35"/>
      <c r="AB42" s="40">
        <f t="shared" si="41"/>
        <v>6000000</v>
      </c>
      <c r="AC42" s="35"/>
      <c r="AD42" s="35"/>
      <c r="AE42" s="35"/>
      <c r="AF42" s="40">
        <f t="shared" si="42"/>
        <v>0</v>
      </c>
      <c r="AG42" s="40">
        <f t="shared" si="38"/>
        <v>6000000</v>
      </c>
      <c r="AH42" s="41">
        <f t="shared" si="43"/>
        <v>5.5963792247218334E-2</v>
      </c>
      <c r="AI42" s="42">
        <f t="shared" si="44"/>
        <v>2.5498658133115745E-3</v>
      </c>
    </row>
    <row r="43" spans="1:35" outlineLevel="1">
      <c r="A43" s="16">
        <v>6</v>
      </c>
      <c r="B43" s="92" t="s">
        <v>701</v>
      </c>
      <c r="C43" s="81">
        <v>41878</v>
      </c>
      <c r="D43" s="101" t="s">
        <v>709</v>
      </c>
      <c r="E43" s="251"/>
      <c r="F43" s="98" t="s">
        <v>133</v>
      </c>
      <c r="G43" s="31"/>
      <c r="H43" s="31"/>
      <c r="I43" s="223"/>
      <c r="J43" s="99">
        <v>5606088</v>
      </c>
      <c r="K43" s="39"/>
      <c r="L43" s="35"/>
      <c r="M43" s="35"/>
      <c r="N43" s="35"/>
      <c r="O43" s="92" t="s">
        <v>131</v>
      </c>
      <c r="P43" s="39"/>
      <c r="Q43" s="35"/>
      <c r="R43" s="35"/>
      <c r="S43" s="35"/>
      <c r="T43" s="40">
        <f t="shared" si="39"/>
        <v>0</v>
      </c>
      <c r="U43" s="35"/>
      <c r="V43" s="35"/>
      <c r="W43" s="35"/>
      <c r="X43" s="40">
        <f t="shared" si="40"/>
        <v>0</v>
      </c>
      <c r="Y43" s="35"/>
      <c r="Z43" s="33">
        <v>5606088</v>
      </c>
      <c r="AA43" s="35"/>
      <c r="AB43" s="40">
        <f t="shared" si="41"/>
        <v>5606088</v>
      </c>
      <c r="AC43" s="35"/>
      <c r="AD43" s="35"/>
      <c r="AE43" s="35"/>
      <c r="AF43" s="40">
        <f t="shared" si="42"/>
        <v>0</v>
      </c>
      <c r="AG43" s="40">
        <f t="shared" si="38"/>
        <v>5606088</v>
      </c>
      <c r="AH43" s="41">
        <f t="shared" si="43"/>
        <v>5.2289657358603955E-2</v>
      </c>
      <c r="AI43" s="42">
        <f t="shared" si="44"/>
        <v>2.3824620229360429E-3</v>
      </c>
    </row>
    <row r="44" spans="1:35" outlineLevel="1">
      <c r="A44" s="16">
        <v>7</v>
      </c>
      <c r="B44" s="92" t="s">
        <v>702</v>
      </c>
      <c r="C44" s="81">
        <v>41879</v>
      </c>
      <c r="D44" s="101" t="s">
        <v>183</v>
      </c>
      <c r="E44" s="251"/>
      <c r="F44" s="98" t="s">
        <v>133</v>
      </c>
      <c r="G44" s="31"/>
      <c r="H44" s="31"/>
      <c r="I44" s="223"/>
      <c r="J44" s="99">
        <v>11000000</v>
      </c>
      <c r="K44" s="39"/>
      <c r="L44" s="35"/>
      <c r="M44" s="35"/>
      <c r="N44" s="35"/>
      <c r="O44" s="92" t="s">
        <v>131</v>
      </c>
      <c r="P44" s="39"/>
      <c r="Q44" s="35"/>
      <c r="R44" s="35"/>
      <c r="S44" s="35"/>
      <c r="T44" s="40">
        <f t="shared" si="39"/>
        <v>0</v>
      </c>
      <c r="U44" s="35"/>
      <c r="V44" s="35"/>
      <c r="W44" s="35"/>
      <c r="X44" s="40">
        <f t="shared" si="40"/>
        <v>0</v>
      </c>
      <c r="Y44" s="35"/>
      <c r="Z44" s="33">
        <v>11000000</v>
      </c>
      <c r="AA44" s="35"/>
      <c r="AB44" s="40">
        <f t="shared" si="41"/>
        <v>11000000</v>
      </c>
      <c r="AC44" s="35"/>
      <c r="AD44" s="35"/>
      <c r="AE44" s="35"/>
      <c r="AF44" s="40">
        <f t="shared" si="42"/>
        <v>0</v>
      </c>
      <c r="AG44" s="40">
        <f t="shared" si="38"/>
        <v>11000000</v>
      </c>
      <c r="AH44" s="41">
        <f t="shared" si="43"/>
        <v>0.10260028578656695</v>
      </c>
      <c r="AI44" s="42">
        <f t="shared" si="44"/>
        <v>4.6747539910712201E-3</v>
      </c>
    </row>
    <row r="45" spans="1:35" outlineLevel="1">
      <c r="A45" s="16">
        <v>8</v>
      </c>
      <c r="B45" s="92" t="s">
        <v>511</v>
      </c>
      <c r="C45" s="81">
        <v>41880</v>
      </c>
      <c r="D45" s="101" t="s">
        <v>185</v>
      </c>
      <c r="E45" s="251"/>
      <c r="F45" s="98" t="s">
        <v>133</v>
      </c>
      <c r="G45" s="31"/>
      <c r="H45" s="31"/>
      <c r="I45" s="223"/>
      <c r="J45" s="99">
        <v>11000000</v>
      </c>
      <c r="K45" s="39"/>
      <c r="L45" s="35"/>
      <c r="M45" s="35"/>
      <c r="N45" s="35"/>
      <c r="O45" s="92" t="s">
        <v>131</v>
      </c>
      <c r="P45" s="39"/>
      <c r="Q45" s="35"/>
      <c r="R45" s="35"/>
      <c r="S45" s="35"/>
      <c r="T45" s="40">
        <f t="shared" si="39"/>
        <v>0</v>
      </c>
      <c r="U45" s="35"/>
      <c r="V45" s="35"/>
      <c r="W45" s="35"/>
      <c r="X45" s="40">
        <f t="shared" si="40"/>
        <v>0</v>
      </c>
      <c r="Y45" s="35"/>
      <c r="Z45" s="33">
        <v>11000000</v>
      </c>
      <c r="AA45" s="35"/>
      <c r="AB45" s="40">
        <f t="shared" si="41"/>
        <v>11000000</v>
      </c>
      <c r="AC45" s="35"/>
      <c r="AD45" s="35"/>
      <c r="AE45" s="35"/>
      <c r="AF45" s="40">
        <f t="shared" si="42"/>
        <v>0</v>
      </c>
      <c r="AG45" s="40">
        <f t="shared" si="38"/>
        <v>11000000</v>
      </c>
      <c r="AH45" s="41">
        <f t="shared" si="43"/>
        <v>0.10260028578656695</v>
      </c>
      <c r="AI45" s="42">
        <f t="shared" si="44"/>
        <v>4.6747539910712201E-3</v>
      </c>
    </row>
    <row r="46" spans="1:35" outlineLevel="1">
      <c r="A46" s="16">
        <v>9</v>
      </c>
      <c r="B46" s="92" t="s">
        <v>511</v>
      </c>
      <c r="C46" s="81">
        <v>41881</v>
      </c>
      <c r="D46" s="101" t="s">
        <v>710</v>
      </c>
      <c r="E46" s="251"/>
      <c r="F46" s="98" t="s">
        <v>133</v>
      </c>
      <c r="G46" s="31"/>
      <c r="H46" s="31"/>
      <c r="I46" s="223"/>
      <c r="J46" s="99">
        <v>8000000</v>
      </c>
      <c r="K46" s="39"/>
      <c r="L46" s="35"/>
      <c r="M46" s="35"/>
      <c r="N46" s="35"/>
      <c r="O46" s="92" t="s">
        <v>131</v>
      </c>
      <c r="P46" s="39"/>
      <c r="Q46" s="35"/>
      <c r="R46" s="35"/>
      <c r="S46" s="35"/>
      <c r="T46" s="40">
        <f t="shared" si="39"/>
        <v>0</v>
      </c>
      <c r="U46" s="35"/>
      <c r="V46" s="35"/>
      <c r="W46" s="35"/>
      <c r="X46" s="40">
        <f t="shared" si="40"/>
        <v>0</v>
      </c>
      <c r="Y46" s="35"/>
      <c r="Z46" s="33">
        <v>8000000</v>
      </c>
      <c r="AA46" s="35"/>
      <c r="AB46" s="40">
        <f t="shared" si="41"/>
        <v>8000000</v>
      </c>
      <c r="AC46" s="35"/>
      <c r="AD46" s="35"/>
      <c r="AE46" s="35"/>
      <c r="AF46" s="40">
        <f t="shared" si="42"/>
        <v>0</v>
      </c>
      <c r="AG46" s="40">
        <f t="shared" si="38"/>
        <v>8000000</v>
      </c>
      <c r="AH46" s="41">
        <f t="shared" si="43"/>
        <v>7.4618389662957779E-2</v>
      </c>
      <c r="AI46" s="42">
        <f t="shared" si="44"/>
        <v>3.3998210844154325E-3</v>
      </c>
    </row>
    <row r="47" spans="1:35" outlineLevel="1">
      <c r="A47" s="16">
        <v>10</v>
      </c>
      <c r="B47" s="92" t="s">
        <v>703</v>
      </c>
      <c r="C47" s="81">
        <v>41882</v>
      </c>
      <c r="D47" s="101" t="s">
        <v>190</v>
      </c>
      <c r="E47" s="251"/>
      <c r="F47" s="98" t="s">
        <v>133</v>
      </c>
      <c r="G47" s="31"/>
      <c r="H47" s="31"/>
      <c r="I47" s="223"/>
      <c r="J47" s="99">
        <v>8000000</v>
      </c>
      <c r="K47" s="39"/>
      <c r="L47" s="35"/>
      <c r="M47" s="35"/>
      <c r="N47" s="35"/>
      <c r="O47" s="92" t="s">
        <v>131</v>
      </c>
      <c r="P47" s="39"/>
      <c r="Q47" s="35"/>
      <c r="R47" s="35"/>
      <c r="S47" s="35"/>
      <c r="T47" s="40">
        <f t="shared" si="39"/>
        <v>0</v>
      </c>
      <c r="U47" s="35"/>
      <c r="V47" s="35"/>
      <c r="W47" s="35"/>
      <c r="X47" s="40">
        <f t="shared" si="40"/>
        <v>0</v>
      </c>
      <c r="Y47" s="35"/>
      <c r="Z47" s="33">
        <v>8000000</v>
      </c>
      <c r="AA47" s="35"/>
      <c r="AB47" s="40">
        <f t="shared" si="41"/>
        <v>8000000</v>
      </c>
      <c r="AC47" s="35"/>
      <c r="AD47" s="35"/>
      <c r="AE47" s="35"/>
      <c r="AF47" s="40">
        <f t="shared" si="42"/>
        <v>0</v>
      </c>
      <c r="AG47" s="40">
        <f t="shared" si="38"/>
        <v>8000000</v>
      </c>
      <c r="AH47" s="41">
        <f t="shared" si="43"/>
        <v>7.4618389662957779E-2</v>
      </c>
      <c r="AI47" s="42">
        <f t="shared" si="44"/>
        <v>3.3998210844154325E-3</v>
      </c>
    </row>
    <row r="48" spans="1:35" outlineLevel="1">
      <c r="A48" s="16">
        <v>11</v>
      </c>
      <c r="B48" s="92" t="s">
        <v>511</v>
      </c>
      <c r="C48" s="81">
        <v>41883</v>
      </c>
      <c r="D48" s="101" t="s">
        <v>189</v>
      </c>
      <c r="E48" s="251"/>
      <c r="F48" s="98" t="s">
        <v>133</v>
      </c>
      <c r="G48" s="31"/>
      <c r="H48" s="31"/>
      <c r="I48" s="223"/>
      <c r="J48" s="99">
        <v>8000000</v>
      </c>
      <c r="K48" s="39"/>
      <c r="L48" s="35"/>
      <c r="M48" s="35"/>
      <c r="N48" s="35"/>
      <c r="O48" s="92" t="s">
        <v>131</v>
      </c>
      <c r="P48" s="39"/>
      <c r="Q48" s="35"/>
      <c r="R48" s="35"/>
      <c r="S48" s="35"/>
      <c r="T48" s="40">
        <f t="shared" si="39"/>
        <v>0</v>
      </c>
      <c r="U48" s="35"/>
      <c r="V48" s="35"/>
      <c r="W48" s="35"/>
      <c r="X48" s="40">
        <f t="shared" si="40"/>
        <v>0</v>
      </c>
      <c r="Y48" s="35"/>
      <c r="Z48" s="33">
        <v>8000000</v>
      </c>
      <c r="AA48" s="35"/>
      <c r="AB48" s="40">
        <f t="shared" si="41"/>
        <v>8000000</v>
      </c>
      <c r="AC48" s="35"/>
      <c r="AD48" s="35"/>
      <c r="AE48" s="35"/>
      <c r="AF48" s="40">
        <f t="shared" si="42"/>
        <v>0</v>
      </c>
      <c r="AG48" s="40">
        <f t="shared" si="38"/>
        <v>8000000</v>
      </c>
      <c r="AH48" s="41">
        <f t="shared" si="43"/>
        <v>7.4618389662957779E-2</v>
      </c>
      <c r="AI48" s="42">
        <f t="shared" si="44"/>
        <v>3.3998210844154325E-3</v>
      </c>
    </row>
    <row r="49" spans="1:35" outlineLevel="1">
      <c r="A49" s="16">
        <v>12</v>
      </c>
      <c r="B49" s="92" t="s">
        <v>704</v>
      </c>
      <c r="C49" s="81">
        <v>41884</v>
      </c>
      <c r="D49" s="101" t="s">
        <v>196</v>
      </c>
      <c r="E49" s="251"/>
      <c r="F49" s="98" t="s">
        <v>133</v>
      </c>
      <c r="G49" s="31"/>
      <c r="H49" s="31"/>
      <c r="I49" s="223"/>
      <c r="J49" s="99">
        <v>6000000</v>
      </c>
      <c r="K49" s="39"/>
      <c r="L49" s="35"/>
      <c r="M49" s="35"/>
      <c r="N49" s="35"/>
      <c r="O49" s="92" t="s">
        <v>131</v>
      </c>
      <c r="P49" s="39"/>
      <c r="Q49" s="35"/>
      <c r="R49" s="35"/>
      <c r="S49" s="35"/>
      <c r="T49" s="40">
        <f t="shared" si="39"/>
        <v>0</v>
      </c>
      <c r="U49" s="35"/>
      <c r="V49" s="35"/>
      <c r="W49" s="35"/>
      <c r="X49" s="40">
        <f t="shared" si="40"/>
        <v>0</v>
      </c>
      <c r="Y49" s="35"/>
      <c r="Z49" s="33">
        <v>6000000</v>
      </c>
      <c r="AA49" s="35"/>
      <c r="AB49" s="40">
        <f t="shared" si="41"/>
        <v>6000000</v>
      </c>
      <c r="AC49" s="35"/>
      <c r="AD49" s="35"/>
      <c r="AE49" s="35"/>
      <c r="AF49" s="40">
        <f t="shared" si="42"/>
        <v>0</v>
      </c>
      <c r="AG49" s="40">
        <f t="shared" si="38"/>
        <v>6000000</v>
      </c>
      <c r="AH49" s="41">
        <f t="shared" si="43"/>
        <v>5.5963792247218334E-2</v>
      </c>
      <c r="AI49" s="42">
        <f t="shared" si="44"/>
        <v>2.5498658133115745E-3</v>
      </c>
    </row>
    <row r="50" spans="1:35" outlineLevel="1">
      <c r="A50" s="16">
        <v>13</v>
      </c>
      <c r="B50" s="92" t="s">
        <v>705</v>
      </c>
      <c r="C50" s="81">
        <v>41885</v>
      </c>
      <c r="D50" s="101" t="s">
        <v>711</v>
      </c>
      <c r="E50" s="251"/>
      <c r="F50" s="98" t="s">
        <v>133</v>
      </c>
      <c r="G50" s="31"/>
      <c r="H50" s="31"/>
      <c r="I50" s="223"/>
      <c r="J50" s="99">
        <v>6000000</v>
      </c>
      <c r="K50" s="39"/>
      <c r="L50" s="35"/>
      <c r="M50" s="35"/>
      <c r="N50" s="35"/>
      <c r="O50" s="92" t="s">
        <v>131</v>
      </c>
      <c r="P50" s="39"/>
      <c r="Q50" s="35"/>
      <c r="R50" s="35"/>
      <c r="S50" s="35"/>
      <c r="T50" s="40">
        <f t="shared" si="39"/>
        <v>0</v>
      </c>
      <c r="U50" s="35"/>
      <c r="V50" s="35"/>
      <c r="W50" s="35"/>
      <c r="X50" s="40">
        <f t="shared" si="40"/>
        <v>0</v>
      </c>
      <c r="Y50" s="35"/>
      <c r="Z50" s="33">
        <v>6000000</v>
      </c>
      <c r="AA50" s="35"/>
      <c r="AB50" s="40">
        <f t="shared" si="41"/>
        <v>6000000</v>
      </c>
      <c r="AC50" s="35"/>
      <c r="AD50" s="35"/>
      <c r="AE50" s="35"/>
      <c r="AF50" s="40">
        <f t="shared" si="42"/>
        <v>0</v>
      </c>
      <c r="AG50" s="40">
        <f t="shared" si="38"/>
        <v>6000000</v>
      </c>
      <c r="AH50" s="41">
        <f t="shared" si="43"/>
        <v>5.5963792247218334E-2</v>
      </c>
      <c r="AI50" s="42">
        <f t="shared" si="44"/>
        <v>2.5498658133115745E-3</v>
      </c>
    </row>
    <row r="51" spans="1:35" outlineLevel="1">
      <c r="A51" s="16">
        <v>14</v>
      </c>
      <c r="B51" s="92" t="s">
        <v>706</v>
      </c>
      <c r="C51" s="81">
        <v>41886</v>
      </c>
      <c r="D51" s="101" t="s">
        <v>184</v>
      </c>
      <c r="E51" s="251"/>
      <c r="F51" s="131" t="s">
        <v>133</v>
      </c>
      <c r="G51" s="123"/>
      <c r="H51" s="123"/>
      <c r="I51" s="223"/>
      <c r="J51" s="99">
        <v>5606089</v>
      </c>
      <c r="K51" s="39"/>
      <c r="L51" s="35"/>
      <c r="M51" s="35"/>
      <c r="N51" s="35"/>
      <c r="O51" s="92" t="s">
        <v>131</v>
      </c>
      <c r="P51" s="39"/>
      <c r="Q51" s="35"/>
      <c r="R51" s="35"/>
      <c r="S51" s="35"/>
      <c r="T51" s="40">
        <f t="shared" si="39"/>
        <v>0</v>
      </c>
      <c r="U51" s="35"/>
      <c r="V51" s="35"/>
      <c r="W51" s="35"/>
      <c r="X51" s="40">
        <f t="shared" si="40"/>
        <v>0</v>
      </c>
      <c r="Y51" s="35"/>
      <c r="Z51" s="33">
        <v>5606089</v>
      </c>
      <c r="AA51" s="35"/>
      <c r="AB51" s="40">
        <f t="shared" si="41"/>
        <v>5606089</v>
      </c>
      <c r="AC51" s="35"/>
      <c r="AD51" s="35"/>
      <c r="AE51" s="35"/>
      <c r="AF51" s="40">
        <f t="shared" si="42"/>
        <v>0</v>
      </c>
      <c r="AG51" s="40">
        <f t="shared" si="38"/>
        <v>5606089</v>
      </c>
      <c r="AH51" s="41">
        <f t="shared" si="43"/>
        <v>5.2289666685902667E-2</v>
      </c>
      <c r="AI51" s="42">
        <f t="shared" si="44"/>
        <v>2.3824624479136785E-3</v>
      </c>
    </row>
    <row r="52" spans="1:35" outlineLevel="1">
      <c r="A52" s="16">
        <v>15</v>
      </c>
      <c r="B52" s="92" t="s">
        <v>511</v>
      </c>
      <c r="C52" s="81">
        <v>41872</v>
      </c>
      <c r="D52" s="101" t="s">
        <v>194</v>
      </c>
      <c r="E52" s="252"/>
      <c r="F52" s="92" t="s">
        <v>133</v>
      </c>
      <c r="G52" s="31"/>
      <c r="H52" s="31"/>
      <c r="I52" s="223"/>
      <c r="J52" s="99">
        <v>8000000</v>
      </c>
      <c r="K52" s="39"/>
      <c r="L52" s="35"/>
      <c r="M52" s="35"/>
      <c r="N52" s="35"/>
      <c r="O52" s="92" t="s">
        <v>131</v>
      </c>
      <c r="P52" s="39"/>
      <c r="Q52" s="35"/>
      <c r="R52" s="35"/>
      <c r="S52" s="35"/>
      <c r="T52" s="40">
        <f t="shared" si="39"/>
        <v>0</v>
      </c>
      <c r="U52" s="35"/>
      <c r="V52" s="35"/>
      <c r="W52" s="35"/>
      <c r="X52" s="40">
        <f t="shared" si="40"/>
        <v>0</v>
      </c>
      <c r="Y52" s="35"/>
      <c r="Z52" s="35"/>
      <c r="AA52" s="35">
        <v>8000000</v>
      </c>
      <c r="AB52" s="40">
        <f t="shared" si="41"/>
        <v>8000000</v>
      </c>
      <c r="AC52" s="35"/>
      <c r="AD52" s="35"/>
      <c r="AE52" s="35"/>
      <c r="AF52" s="40">
        <f t="shared" si="42"/>
        <v>0</v>
      </c>
      <c r="AG52" s="40">
        <f t="shared" si="38"/>
        <v>8000000</v>
      </c>
      <c r="AH52" s="41">
        <f t="shared" si="43"/>
        <v>7.4618389662957779E-2</v>
      </c>
      <c r="AI52" s="42">
        <f t="shared" si="44"/>
        <v>3.3998210844154325E-3</v>
      </c>
    </row>
    <row r="53" spans="1:35" ht="12.75" customHeight="1">
      <c r="A53" s="181" t="s">
        <v>58</v>
      </c>
      <c r="B53" s="182"/>
      <c r="C53" s="182"/>
      <c r="D53" s="182"/>
      <c r="E53" s="182"/>
      <c r="F53" s="182"/>
      <c r="G53" s="182"/>
      <c r="H53" s="183"/>
      <c r="I53" s="55">
        <f>SUM(I37:I37)</f>
        <v>107212177</v>
      </c>
      <c r="J53" s="55">
        <f>SUM(J38:J52)</f>
        <v>107212177</v>
      </c>
      <c r="K53" s="74"/>
      <c r="L53" s="55">
        <f>SUM(L38:L38)</f>
        <v>0</v>
      </c>
      <c r="M53" s="55">
        <f>SUM(M38:M38)</f>
        <v>0</v>
      </c>
      <c r="N53" s="55">
        <f>SUM(N38:N38)</f>
        <v>0</v>
      </c>
      <c r="O53" s="57"/>
      <c r="P53" s="75"/>
      <c r="Q53" s="55">
        <f t="shared" ref="Q53:AF53" si="45">SUM(Q38:Q38)</f>
        <v>0</v>
      </c>
      <c r="R53" s="55">
        <f t="shared" si="45"/>
        <v>0</v>
      </c>
      <c r="S53" s="55">
        <f t="shared" si="45"/>
        <v>0</v>
      </c>
      <c r="T53" s="60">
        <f t="shared" si="45"/>
        <v>0</v>
      </c>
      <c r="U53" s="55">
        <f t="shared" si="45"/>
        <v>0</v>
      </c>
      <c r="V53" s="55">
        <f t="shared" si="45"/>
        <v>0</v>
      </c>
      <c r="W53" s="55">
        <f t="shared" si="45"/>
        <v>0</v>
      </c>
      <c r="X53" s="60">
        <f t="shared" si="45"/>
        <v>0</v>
      </c>
      <c r="Y53" s="55">
        <f>SUM(Y38:Y52)</f>
        <v>0</v>
      </c>
      <c r="Z53" s="55">
        <f t="shared" ref="Z53:AA53" si="46">SUM(Z38:Z52)</f>
        <v>99212177</v>
      </c>
      <c r="AA53" s="55">
        <f t="shared" si="46"/>
        <v>8000000</v>
      </c>
      <c r="AB53" s="60">
        <f>SUM(AB38:AB52)</f>
        <v>107212177</v>
      </c>
      <c r="AC53" s="55">
        <f t="shared" si="45"/>
        <v>0</v>
      </c>
      <c r="AD53" s="55">
        <f t="shared" si="45"/>
        <v>0</v>
      </c>
      <c r="AE53" s="55">
        <f t="shared" si="45"/>
        <v>0</v>
      </c>
      <c r="AF53" s="60">
        <f t="shared" si="45"/>
        <v>0</v>
      </c>
      <c r="AG53" s="53">
        <f>SUM(AG38:AG52)</f>
        <v>107212177</v>
      </c>
      <c r="AH53" s="54">
        <f>IF(ISERROR(AG53/I53),0,AG53/I53)</f>
        <v>1</v>
      </c>
      <c r="AI53" s="54">
        <f>IF(ISERROR(AG53/$AG$386),0,AG53/$AG$386)</f>
        <v>4.5562777483834915E-2</v>
      </c>
    </row>
    <row r="54" spans="1:35" ht="12.75" customHeight="1">
      <c r="A54" s="36"/>
      <c r="B54" s="238" t="s">
        <v>59</v>
      </c>
      <c r="C54" s="238"/>
      <c r="D54" s="238"/>
      <c r="E54" s="18"/>
      <c r="F54" s="19"/>
      <c r="G54" s="20"/>
      <c r="H54" s="20"/>
      <c r="I54" s="179">
        <v>246375816</v>
      </c>
      <c r="J54" s="22"/>
      <c r="K54" s="23"/>
      <c r="L54" s="24"/>
      <c r="M54" s="24"/>
      <c r="N54" s="24"/>
      <c r="O54" s="19"/>
      <c r="P54" s="25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6"/>
      <c r="AI54" s="26"/>
    </row>
    <row r="55" spans="1:35" outlineLevel="1">
      <c r="A55" s="124">
        <v>1</v>
      </c>
      <c r="B55" s="92" t="s">
        <v>511</v>
      </c>
      <c r="C55" s="82">
        <v>41907</v>
      </c>
      <c r="D55" s="101" t="s">
        <v>472</v>
      </c>
      <c r="E55" s="256" t="s">
        <v>132</v>
      </c>
      <c r="F55" s="92" t="s">
        <v>133</v>
      </c>
      <c r="G55" s="31"/>
      <c r="H55" s="31"/>
      <c r="I55" s="223"/>
      <c r="J55" s="99">
        <v>5500000</v>
      </c>
      <c r="K55" s="39"/>
      <c r="L55" s="35"/>
      <c r="M55" s="35"/>
      <c r="N55" s="35"/>
      <c r="O55" s="92" t="s">
        <v>131</v>
      </c>
      <c r="P55" s="39"/>
      <c r="Q55" s="35"/>
      <c r="R55" s="35"/>
      <c r="S55" s="35"/>
      <c r="T55" s="40">
        <f>SUM(Q55:S55)</f>
        <v>0</v>
      </c>
      <c r="U55" s="35"/>
      <c r="V55" s="35"/>
      <c r="W55" s="35"/>
      <c r="X55" s="40">
        <f>SUM(U55:W55)</f>
        <v>0</v>
      </c>
      <c r="Y55" s="35"/>
      <c r="Z55" s="35"/>
      <c r="AA55" s="35">
        <v>5500000</v>
      </c>
      <c r="AB55" s="40">
        <f>SUM(Y55:AA55)</f>
        <v>5500000</v>
      </c>
      <c r="AC55" s="35"/>
      <c r="AD55" s="35"/>
      <c r="AE55" s="35"/>
      <c r="AF55" s="40">
        <f>SUM(AC55:AE55)</f>
        <v>0</v>
      </c>
      <c r="AG55" s="40">
        <f t="shared" ref="AG55:AG91" si="47">SUM(T55,X55,AB55,AF55)</f>
        <v>5500000</v>
      </c>
      <c r="AH55" s="41">
        <f>IF(ISERROR(AG55/$I$54),0,AG55/$I$54)</f>
        <v>2.2323619620198437E-2</v>
      </c>
      <c r="AI55" s="42">
        <f t="shared" ref="AI55:AI74" si="48">IF(ISERROR(AG55/$AG$386),"-",AG55/$AG$386)</f>
        <v>2.3373769955356101E-3</v>
      </c>
    </row>
    <row r="56" spans="1:35" outlineLevel="1">
      <c r="A56" s="124">
        <v>2</v>
      </c>
      <c r="B56" s="92" t="s">
        <v>511</v>
      </c>
      <c r="C56" s="82">
        <v>41907</v>
      </c>
      <c r="D56" s="101" t="s">
        <v>473</v>
      </c>
      <c r="E56" s="257"/>
      <c r="F56" s="92" t="s">
        <v>133</v>
      </c>
      <c r="G56" s="31"/>
      <c r="H56" s="31"/>
      <c r="I56" s="223"/>
      <c r="J56" s="99">
        <v>4500000</v>
      </c>
      <c r="K56" s="39"/>
      <c r="L56" s="35"/>
      <c r="M56" s="35"/>
      <c r="N56" s="35"/>
      <c r="O56" s="92" t="s">
        <v>131</v>
      </c>
      <c r="P56" s="39"/>
      <c r="Q56" s="35"/>
      <c r="R56" s="35"/>
      <c r="S56" s="35"/>
      <c r="T56" s="40">
        <f t="shared" ref="T56:T74" si="49">SUM(Q56:S56)</f>
        <v>0</v>
      </c>
      <c r="U56" s="35"/>
      <c r="V56" s="35"/>
      <c r="W56" s="35"/>
      <c r="X56" s="40">
        <f t="shared" ref="X56:X74" si="50">SUM(U56:W56)</f>
        <v>0</v>
      </c>
      <c r="Y56" s="35"/>
      <c r="Z56" s="35"/>
      <c r="AA56" s="35">
        <v>4500000</v>
      </c>
      <c r="AB56" s="40">
        <f t="shared" ref="AB56:AB91" si="51">SUM(Y56:AA56)</f>
        <v>4500000</v>
      </c>
      <c r="AC56" s="35"/>
      <c r="AD56" s="35"/>
      <c r="AE56" s="35"/>
      <c r="AF56" s="40">
        <f t="shared" ref="AF56:AF91" si="52">SUM(AC56:AE56)</f>
        <v>0</v>
      </c>
      <c r="AG56" s="40">
        <f t="shared" si="47"/>
        <v>4500000</v>
      </c>
      <c r="AH56" s="41">
        <f t="shared" ref="AH56:AH74" si="53">IF(ISERROR(AG56/$I$54),0,AG56/$I$54)</f>
        <v>1.8264779689253267E-2</v>
      </c>
      <c r="AI56" s="42">
        <f t="shared" si="48"/>
        <v>1.9123993599836808E-3</v>
      </c>
    </row>
    <row r="57" spans="1:35" outlineLevel="1">
      <c r="A57" s="124">
        <v>3</v>
      </c>
      <c r="B57" s="92" t="s">
        <v>511</v>
      </c>
      <c r="C57" s="82">
        <v>41907</v>
      </c>
      <c r="D57" s="101" t="s">
        <v>474</v>
      </c>
      <c r="E57" s="257"/>
      <c r="F57" s="92" t="s">
        <v>133</v>
      </c>
      <c r="G57" s="31"/>
      <c r="H57" s="31"/>
      <c r="I57" s="223"/>
      <c r="J57" s="99">
        <v>4100000</v>
      </c>
      <c r="K57" s="39"/>
      <c r="L57" s="35"/>
      <c r="M57" s="35"/>
      <c r="N57" s="35"/>
      <c r="O57" s="92" t="s">
        <v>131</v>
      </c>
      <c r="P57" s="39"/>
      <c r="Q57" s="35"/>
      <c r="R57" s="35"/>
      <c r="S57" s="35"/>
      <c r="T57" s="40">
        <f t="shared" si="49"/>
        <v>0</v>
      </c>
      <c r="U57" s="35"/>
      <c r="V57" s="35"/>
      <c r="W57" s="35"/>
      <c r="X57" s="40">
        <f t="shared" si="50"/>
        <v>0</v>
      </c>
      <c r="Y57" s="35"/>
      <c r="Z57" s="35"/>
      <c r="AA57" s="35">
        <v>4100000</v>
      </c>
      <c r="AB57" s="40">
        <f t="shared" si="51"/>
        <v>4100000</v>
      </c>
      <c r="AC57" s="35"/>
      <c r="AD57" s="35"/>
      <c r="AE57" s="35"/>
      <c r="AF57" s="40">
        <f t="shared" si="52"/>
        <v>0</v>
      </c>
      <c r="AG57" s="40">
        <f t="shared" si="47"/>
        <v>4100000</v>
      </c>
      <c r="AH57" s="41">
        <f t="shared" si="53"/>
        <v>1.6641243716875198E-2</v>
      </c>
      <c r="AI57" s="42">
        <f t="shared" si="48"/>
        <v>1.7424083057629093E-3</v>
      </c>
    </row>
    <row r="58" spans="1:35" outlineLevel="1">
      <c r="A58" s="124">
        <v>4</v>
      </c>
      <c r="B58" s="92" t="s">
        <v>511</v>
      </c>
      <c r="C58" s="82">
        <v>41869</v>
      </c>
      <c r="D58" s="101" t="s">
        <v>475</v>
      </c>
      <c r="E58" s="257"/>
      <c r="F58" s="92" t="s">
        <v>133</v>
      </c>
      <c r="G58" s="31"/>
      <c r="H58" s="31"/>
      <c r="I58" s="223"/>
      <c r="J58" s="99">
        <v>7500000</v>
      </c>
      <c r="K58" s="39"/>
      <c r="L58" s="35"/>
      <c r="M58" s="35"/>
      <c r="N58" s="35"/>
      <c r="O58" s="92" t="s">
        <v>131</v>
      </c>
      <c r="P58" s="39"/>
      <c r="Q58" s="35"/>
      <c r="R58" s="35"/>
      <c r="S58" s="35"/>
      <c r="T58" s="40">
        <f t="shared" si="49"/>
        <v>0</v>
      </c>
      <c r="U58" s="35"/>
      <c r="V58" s="35"/>
      <c r="W58" s="35"/>
      <c r="X58" s="40">
        <f t="shared" si="50"/>
        <v>0</v>
      </c>
      <c r="Y58" s="35"/>
      <c r="Z58" s="35">
        <v>7500000</v>
      </c>
      <c r="AA58" s="35"/>
      <c r="AB58" s="40">
        <f t="shared" si="51"/>
        <v>7500000</v>
      </c>
      <c r="AC58" s="35"/>
      <c r="AD58" s="35"/>
      <c r="AE58" s="35"/>
      <c r="AF58" s="40">
        <f t="shared" si="52"/>
        <v>0</v>
      </c>
      <c r="AG58" s="40">
        <f t="shared" si="47"/>
        <v>7500000</v>
      </c>
      <c r="AH58" s="41">
        <f t="shared" si="53"/>
        <v>3.0441299482088777E-2</v>
      </c>
      <c r="AI58" s="42">
        <f t="shared" si="48"/>
        <v>3.1873322666394681E-3</v>
      </c>
    </row>
    <row r="59" spans="1:35" outlineLevel="1">
      <c r="A59" s="124">
        <v>5</v>
      </c>
      <c r="B59" s="92" t="s">
        <v>511</v>
      </c>
      <c r="C59" s="82">
        <v>41890</v>
      </c>
      <c r="D59" s="101" t="s">
        <v>476</v>
      </c>
      <c r="E59" s="257"/>
      <c r="F59" s="92" t="s">
        <v>133</v>
      </c>
      <c r="G59" s="31"/>
      <c r="H59" s="31"/>
      <c r="I59" s="223"/>
      <c r="J59" s="99">
        <v>4200000</v>
      </c>
      <c r="K59" s="39"/>
      <c r="L59" s="35"/>
      <c r="M59" s="35"/>
      <c r="N59" s="35"/>
      <c r="O59" s="92" t="s">
        <v>131</v>
      </c>
      <c r="P59" s="39"/>
      <c r="Q59" s="35"/>
      <c r="R59" s="35"/>
      <c r="S59" s="35"/>
      <c r="T59" s="40">
        <f t="shared" si="49"/>
        <v>0</v>
      </c>
      <c r="U59" s="35"/>
      <c r="V59" s="35"/>
      <c r="W59" s="35"/>
      <c r="X59" s="40">
        <f t="shared" si="50"/>
        <v>0</v>
      </c>
      <c r="Y59" s="35"/>
      <c r="Z59" s="35"/>
      <c r="AA59" s="35">
        <v>4200000</v>
      </c>
      <c r="AB59" s="40">
        <f t="shared" si="51"/>
        <v>4200000</v>
      </c>
      <c r="AC59" s="35"/>
      <c r="AD59" s="35"/>
      <c r="AE59" s="35"/>
      <c r="AF59" s="40">
        <f t="shared" si="52"/>
        <v>0</v>
      </c>
      <c r="AG59" s="40">
        <f t="shared" si="47"/>
        <v>4200000</v>
      </c>
      <c r="AH59" s="41">
        <f t="shared" si="53"/>
        <v>1.7047127709969717E-2</v>
      </c>
      <c r="AI59" s="42">
        <f t="shared" si="48"/>
        <v>1.7849060693181022E-3</v>
      </c>
    </row>
    <row r="60" spans="1:35" outlineLevel="1">
      <c r="A60" s="124">
        <v>6</v>
      </c>
      <c r="B60" s="92" t="s">
        <v>511</v>
      </c>
      <c r="C60" s="82">
        <v>41882</v>
      </c>
      <c r="D60" s="101" t="s">
        <v>477</v>
      </c>
      <c r="E60" s="257"/>
      <c r="F60" s="92" t="s">
        <v>133</v>
      </c>
      <c r="G60" s="31"/>
      <c r="H60" s="31"/>
      <c r="I60" s="223"/>
      <c r="J60" s="99">
        <v>4300000</v>
      </c>
      <c r="K60" s="39"/>
      <c r="L60" s="35"/>
      <c r="M60" s="35"/>
      <c r="N60" s="35"/>
      <c r="O60" s="92" t="s">
        <v>131</v>
      </c>
      <c r="P60" s="39"/>
      <c r="Q60" s="35"/>
      <c r="R60" s="35"/>
      <c r="S60" s="35"/>
      <c r="T60" s="40">
        <f t="shared" si="49"/>
        <v>0</v>
      </c>
      <c r="U60" s="35"/>
      <c r="V60" s="35"/>
      <c r="W60" s="35"/>
      <c r="X60" s="40">
        <f t="shared" si="50"/>
        <v>0</v>
      </c>
      <c r="Y60" s="35"/>
      <c r="Z60" s="35"/>
      <c r="AA60" s="35">
        <v>4300000</v>
      </c>
      <c r="AB60" s="40">
        <f t="shared" si="51"/>
        <v>4300000</v>
      </c>
      <c r="AC60" s="35"/>
      <c r="AD60" s="35"/>
      <c r="AE60" s="35"/>
      <c r="AF60" s="40">
        <f t="shared" si="52"/>
        <v>0</v>
      </c>
      <c r="AG60" s="40">
        <f t="shared" si="47"/>
        <v>4300000</v>
      </c>
      <c r="AH60" s="41">
        <f t="shared" si="53"/>
        <v>1.7453011703064233E-2</v>
      </c>
      <c r="AI60" s="42">
        <f t="shared" si="48"/>
        <v>1.8274038328732951E-3</v>
      </c>
    </row>
    <row r="61" spans="1:35" outlineLevel="1">
      <c r="A61" s="124">
        <v>7</v>
      </c>
      <c r="B61" s="92" t="s">
        <v>511</v>
      </c>
      <c r="C61" s="82">
        <v>41876</v>
      </c>
      <c r="D61" s="101" t="s">
        <v>478</v>
      </c>
      <c r="E61" s="257"/>
      <c r="F61" s="92" t="s">
        <v>133</v>
      </c>
      <c r="G61" s="31"/>
      <c r="H61" s="31"/>
      <c r="I61" s="223"/>
      <c r="J61" s="99">
        <v>5500000</v>
      </c>
      <c r="K61" s="39"/>
      <c r="L61" s="35"/>
      <c r="M61" s="35"/>
      <c r="N61" s="35"/>
      <c r="O61" s="92" t="s">
        <v>131</v>
      </c>
      <c r="P61" s="39"/>
      <c r="Q61" s="35"/>
      <c r="R61" s="35"/>
      <c r="S61" s="35"/>
      <c r="T61" s="40">
        <f t="shared" si="49"/>
        <v>0</v>
      </c>
      <c r="U61" s="35"/>
      <c r="V61" s="35"/>
      <c r="W61" s="35"/>
      <c r="X61" s="40">
        <f t="shared" si="50"/>
        <v>0</v>
      </c>
      <c r="Y61" s="35"/>
      <c r="Z61" s="35">
        <v>5500000</v>
      </c>
      <c r="AA61" s="35"/>
      <c r="AB61" s="40">
        <f t="shared" si="51"/>
        <v>5500000</v>
      </c>
      <c r="AC61" s="35"/>
      <c r="AD61" s="35"/>
      <c r="AE61" s="35"/>
      <c r="AF61" s="40">
        <f t="shared" si="52"/>
        <v>0</v>
      </c>
      <c r="AG61" s="40">
        <f t="shared" si="47"/>
        <v>5500000</v>
      </c>
      <c r="AH61" s="41">
        <f t="shared" si="53"/>
        <v>2.2323619620198437E-2</v>
      </c>
      <c r="AI61" s="42">
        <f t="shared" si="48"/>
        <v>2.3373769955356101E-3</v>
      </c>
    </row>
    <row r="62" spans="1:35" outlineLevel="1">
      <c r="A62" s="124">
        <v>8</v>
      </c>
      <c r="B62" s="92" t="s">
        <v>511</v>
      </c>
      <c r="C62" s="82">
        <v>41904</v>
      </c>
      <c r="D62" s="101" t="s">
        <v>479</v>
      </c>
      <c r="E62" s="257"/>
      <c r="F62" s="92" t="s">
        <v>133</v>
      </c>
      <c r="G62" s="31"/>
      <c r="H62" s="31"/>
      <c r="I62" s="223"/>
      <c r="J62" s="99">
        <v>4800000</v>
      </c>
      <c r="K62" s="39"/>
      <c r="L62" s="35"/>
      <c r="M62" s="35"/>
      <c r="N62" s="35"/>
      <c r="O62" s="92" t="s">
        <v>131</v>
      </c>
      <c r="P62" s="39"/>
      <c r="Q62" s="35"/>
      <c r="R62" s="35"/>
      <c r="S62" s="35"/>
      <c r="T62" s="40">
        <f t="shared" si="49"/>
        <v>0</v>
      </c>
      <c r="U62" s="35"/>
      <c r="V62" s="35"/>
      <c r="W62" s="35"/>
      <c r="X62" s="40">
        <f t="shared" si="50"/>
        <v>0</v>
      </c>
      <c r="Y62" s="35"/>
      <c r="Z62" s="35"/>
      <c r="AA62" s="35">
        <v>4800000</v>
      </c>
      <c r="AB62" s="40">
        <f t="shared" si="51"/>
        <v>4800000</v>
      </c>
      <c r="AC62" s="35"/>
      <c r="AD62" s="35"/>
      <c r="AE62" s="35"/>
      <c r="AF62" s="40">
        <f t="shared" si="52"/>
        <v>0</v>
      </c>
      <c r="AG62" s="40">
        <f t="shared" si="47"/>
        <v>4800000</v>
      </c>
      <c r="AH62" s="41">
        <f t="shared" si="53"/>
        <v>1.9482431668536818E-2</v>
      </c>
      <c r="AI62" s="42">
        <f t="shared" si="48"/>
        <v>2.0398926506492595E-3</v>
      </c>
    </row>
    <row r="63" spans="1:35" outlineLevel="1">
      <c r="A63" s="124">
        <v>9</v>
      </c>
      <c r="B63" s="92" t="s">
        <v>511</v>
      </c>
      <c r="C63" s="82">
        <v>41907</v>
      </c>
      <c r="D63" s="101" t="s">
        <v>712</v>
      </c>
      <c r="E63" s="257"/>
      <c r="F63" s="92" t="s">
        <v>133</v>
      </c>
      <c r="G63" s="31"/>
      <c r="H63" s="31"/>
      <c r="I63" s="223"/>
      <c r="J63" s="99">
        <v>4600000</v>
      </c>
      <c r="K63" s="39"/>
      <c r="L63" s="35"/>
      <c r="M63" s="35"/>
      <c r="N63" s="35"/>
      <c r="O63" s="92" t="s">
        <v>131</v>
      </c>
      <c r="P63" s="39"/>
      <c r="Q63" s="35"/>
      <c r="R63" s="35"/>
      <c r="S63" s="35"/>
      <c r="T63" s="40">
        <f t="shared" si="49"/>
        <v>0</v>
      </c>
      <c r="U63" s="35"/>
      <c r="V63" s="35"/>
      <c r="W63" s="35"/>
      <c r="X63" s="40">
        <f t="shared" si="50"/>
        <v>0</v>
      </c>
      <c r="Y63" s="35"/>
      <c r="Z63" s="35"/>
      <c r="AA63" s="35">
        <v>4600000</v>
      </c>
      <c r="AB63" s="40">
        <f t="shared" si="51"/>
        <v>4600000</v>
      </c>
      <c r="AC63" s="35"/>
      <c r="AD63" s="35"/>
      <c r="AE63" s="35"/>
      <c r="AF63" s="40">
        <f t="shared" si="52"/>
        <v>0</v>
      </c>
      <c r="AG63" s="40">
        <f t="shared" si="47"/>
        <v>4600000</v>
      </c>
      <c r="AH63" s="41">
        <f t="shared" si="53"/>
        <v>1.8670663682347783E-2</v>
      </c>
      <c r="AI63" s="42">
        <f t="shared" si="48"/>
        <v>1.9548971235388737E-3</v>
      </c>
    </row>
    <row r="64" spans="1:35" outlineLevel="1">
      <c r="A64" s="124">
        <v>10</v>
      </c>
      <c r="B64" s="92" t="s">
        <v>511</v>
      </c>
      <c r="C64" s="82">
        <v>41869</v>
      </c>
      <c r="D64" s="101" t="s">
        <v>481</v>
      </c>
      <c r="E64" s="257"/>
      <c r="F64" s="92" t="s">
        <v>133</v>
      </c>
      <c r="G64" s="31"/>
      <c r="H64" s="31"/>
      <c r="I64" s="223"/>
      <c r="J64" s="99">
        <v>5400000</v>
      </c>
      <c r="K64" s="39"/>
      <c r="L64" s="35"/>
      <c r="M64" s="35"/>
      <c r="N64" s="35"/>
      <c r="O64" s="92" t="s">
        <v>131</v>
      </c>
      <c r="P64" s="39"/>
      <c r="Q64" s="35"/>
      <c r="R64" s="35"/>
      <c r="S64" s="35"/>
      <c r="T64" s="40">
        <f t="shared" si="49"/>
        <v>0</v>
      </c>
      <c r="U64" s="35"/>
      <c r="V64" s="35"/>
      <c r="W64" s="35"/>
      <c r="X64" s="40">
        <f t="shared" si="50"/>
        <v>0</v>
      </c>
      <c r="Y64" s="35"/>
      <c r="Z64" s="35">
        <v>5400000</v>
      </c>
      <c r="AA64" s="35"/>
      <c r="AB64" s="40">
        <f t="shared" si="51"/>
        <v>5400000</v>
      </c>
      <c r="AC64" s="35"/>
      <c r="AD64" s="35"/>
      <c r="AE64" s="35"/>
      <c r="AF64" s="40">
        <f t="shared" si="52"/>
        <v>0</v>
      </c>
      <c r="AG64" s="40">
        <f t="shared" si="47"/>
        <v>5400000</v>
      </c>
      <c r="AH64" s="41">
        <f t="shared" si="53"/>
        <v>2.1917735627103922E-2</v>
      </c>
      <c r="AI64" s="42">
        <f t="shared" si="48"/>
        <v>2.2948792319804172E-3</v>
      </c>
    </row>
    <row r="65" spans="1:38" outlineLevel="1">
      <c r="A65" s="124">
        <v>11</v>
      </c>
      <c r="B65" s="92" t="s">
        <v>511</v>
      </c>
      <c r="C65" s="82">
        <v>41890</v>
      </c>
      <c r="D65" s="101" t="s">
        <v>482</v>
      </c>
      <c r="E65" s="257"/>
      <c r="F65" s="92" t="s">
        <v>133</v>
      </c>
      <c r="G65" s="31"/>
      <c r="H65" s="31"/>
      <c r="I65" s="223"/>
      <c r="J65" s="99">
        <v>4000000</v>
      </c>
      <c r="K65" s="39"/>
      <c r="L65" s="35"/>
      <c r="M65" s="35"/>
      <c r="N65" s="35"/>
      <c r="O65" s="92" t="s">
        <v>131</v>
      </c>
      <c r="P65" s="39"/>
      <c r="Q65" s="35"/>
      <c r="R65" s="35"/>
      <c r="S65" s="35"/>
      <c r="T65" s="40">
        <f t="shared" si="49"/>
        <v>0</v>
      </c>
      <c r="U65" s="35"/>
      <c r="V65" s="35"/>
      <c r="W65" s="35"/>
      <c r="X65" s="40">
        <f t="shared" si="50"/>
        <v>0</v>
      </c>
      <c r="Y65" s="35"/>
      <c r="Z65" s="35"/>
      <c r="AA65" s="35">
        <v>4000000</v>
      </c>
      <c r="AB65" s="40">
        <f t="shared" si="51"/>
        <v>4000000</v>
      </c>
      <c r="AC65" s="35"/>
      <c r="AD65" s="35"/>
      <c r="AE65" s="35"/>
      <c r="AF65" s="40">
        <f t="shared" si="52"/>
        <v>0</v>
      </c>
      <c r="AG65" s="40">
        <f t="shared" si="47"/>
        <v>4000000</v>
      </c>
      <c r="AH65" s="41">
        <f t="shared" si="53"/>
        <v>1.6235359723780683E-2</v>
      </c>
      <c r="AI65" s="42">
        <f t="shared" si="48"/>
        <v>1.6999105422077162E-3</v>
      </c>
    </row>
    <row r="66" spans="1:38" outlineLevel="1">
      <c r="A66" s="124">
        <v>12</v>
      </c>
      <c r="B66" s="92" t="s">
        <v>511</v>
      </c>
      <c r="C66" s="82">
        <v>41904</v>
      </c>
      <c r="D66" s="101" t="s">
        <v>483</v>
      </c>
      <c r="E66" s="257"/>
      <c r="F66" s="92" t="s">
        <v>133</v>
      </c>
      <c r="G66" s="31"/>
      <c r="H66" s="31"/>
      <c r="I66" s="223"/>
      <c r="J66" s="99">
        <v>34275816</v>
      </c>
      <c r="K66" s="39"/>
      <c r="L66" s="35"/>
      <c r="M66" s="35"/>
      <c r="N66" s="35"/>
      <c r="O66" s="92" t="s">
        <v>131</v>
      </c>
      <c r="P66" s="39"/>
      <c r="Q66" s="35"/>
      <c r="R66" s="35"/>
      <c r="S66" s="35"/>
      <c r="T66" s="40">
        <f t="shared" si="49"/>
        <v>0</v>
      </c>
      <c r="U66" s="35"/>
      <c r="V66" s="35"/>
      <c r="W66" s="35"/>
      <c r="X66" s="40">
        <f t="shared" si="50"/>
        <v>0</v>
      </c>
      <c r="Y66" s="35"/>
      <c r="Z66" s="35"/>
      <c r="AA66" s="35">
        <v>34275816</v>
      </c>
      <c r="AB66" s="40">
        <f t="shared" si="51"/>
        <v>34275816</v>
      </c>
      <c r="AC66" s="35"/>
      <c r="AD66" s="35"/>
      <c r="AE66" s="35"/>
      <c r="AF66" s="40">
        <f t="shared" si="52"/>
        <v>0</v>
      </c>
      <c r="AG66" s="40">
        <f t="shared" si="47"/>
        <v>34275816</v>
      </c>
      <c r="AH66" s="41">
        <f t="shared" si="53"/>
        <v>0.13912005064652935</v>
      </c>
      <c r="AI66" s="42">
        <f t="shared" si="48"/>
        <v>1.4566455240292979E-2</v>
      </c>
    </row>
    <row r="67" spans="1:38" outlineLevel="1">
      <c r="A67" s="124">
        <v>13</v>
      </c>
      <c r="B67" s="92" t="s">
        <v>511</v>
      </c>
      <c r="C67" s="82">
        <v>41907</v>
      </c>
      <c r="D67" s="101" t="s">
        <v>484</v>
      </c>
      <c r="E67" s="257"/>
      <c r="F67" s="92" t="s">
        <v>133</v>
      </c>
      <c r="G67" s="31"/>
      <c r="H67" s="31"/>
      <c r="I67" s="223"/>
      <c r="J67" s="99">
        <v>34000000</v>
      </c>
      <c r="K67" s="39"/>
      <c r="L67" s="35"/>
      <c r="M67" s="35"/>
      <c r="N67" s="35"/>
      <c r="O67" s="92" t="s">
        <v>131</v>
      </c>
      <c r="P67" s="39"/>
      <c r="Q67" s="35"/>
      <c r="R67" s="35"/>
      <c r="S67" s="35"/>
      <c r="T67" s="40">
        <f t="shared" si="49"/>
        <v>0</v>
      </c>
      <c r="U67" s="35"/>
      <c r="V67" s="35"/>
      <c r="W67" s="35"/>
      <c r="X67" s="40">
        <f t="shared" si="50"/>
        <v>0</v>
      </c>
      <c r="Y67" s="35"/>
      <c r="Z67" s="35"/>
      <c r="AA67" s="35">
        <v>34000000</v>
      </c>
      <c r="AB67" s="40">
        <f t="shared" si="51"/>
        <v>34000000</v>
      </c>
      <c r="AC67" s="35"/>
      <c r="AD67" s="35"/>
      <c r="AE67" s="35"/>
      <c r="AF67" s="40">
        <f t="shared" si="52"/>
        <v>0</v>
      </c>
      <c r="AG67" s="40">
        <f t="shared" si="47"/>
        <v>34000000</v>
      </c>
      <c r="AH67" s="41">
        <f t="shared" si="53"/>
        <v>0.13800055765213579</v>
      </c>
      <c r="AI67" s="42">
        <f t="shared" si="48"/>
        <v>1.4449239608765589E-2</v>
      </c>
    </row>
    <row r="68" spans="1:38" outlineLevel="1">
      <c r="A68" s="124">
        <v>14</v>
      </c>
      <c r="B68" s="92" t="s">
        <v>511</v>
      </c>
      <c r="C68" s="82">
        <v>41907</v>
      </c>
      <c r="D68" s="101" t="s">
        <v>485</v>
      </c>
      <c r="E68" s="257"/>
      <c r="F68" s="92" t="s">
        <v>133</v>
      </c>
      <c r="G68" s="31"/>
      <c r="H68" s="31"/>
      <c r="I68" s="223"/>
      <c r="J68" s="99">
        <v>4500000</v>
      </c>
      <c r="K68" s="39"/>
      <c r="L68" s="35"/>
      <c r="M68" s="35"/>
      <c r="N68" s="35"/>
      <c r="O68" s="92" t="s">
        <v>131</v>
      </c>
      <c r="P68" s="39"/>
      <c r="Q68" s="35"/>
      <c r="R68" s="35"/>
      <c r="S68" s="35"/>
      <c r="T68" s="40">
        <f t="shared" si="49"/>
        <v>0</v>
      </c>
      <c r="U68" s="35"/>
      <c r="V68" s="35"/>
      <c r="W68" s="35"/>
      <c r="X68" s="40">
        <f t="shared" si="50"/>
        <v>0</v>
      </c>
      <c r="Y68" s="35"/>
      <c r="Z68" s="35"/>
      <c r="AA68" s="35">
        <v>4500000</v>
      </c>
      <c r="AB68" s="40">
        <f t="shared" si="51"/>
        <v>4500000</v>
      </c>
      <c r="AC68" s="35"/>
      <c r="AD68" s="35"/>
      <c r="AE68" s="35"/>
      <c r="AF68" s="40">
        <f t="shared" si="52"/>
        <v>0</v>
      </c>
      <c r="AG68" s="40">
        <f t="shared" si="47"/>
        <v>4500000</v>
      </c>
      <c r="AH68" s="41">
        <f t="shared" si="53"/>
        <v>1.8264779689253267E-2</v>
      </c>
      <c r="AI68" s="42">
        <f t="shared" si="48"/>
        <v>1.9123993599836808E-3</v>
      </c>
    </row>
    <row r="69" spans="1:38" outlineLevel="1">
      <c r="A69" s="124">
        <v>15</v>
      </c>
      <c r="B69" s="92" t="s">
        <v>511</v>
      </c>
      <c r="C69" s="82">
        <v>41876</v>
      </c>
      <c r="D69" s="101" t="s">
        <v>486</v>
      </c>
      <c r="E69" s="257"/>
      <c r="F69" s="92" t="s">
        <v>133</v>
      </c>
      <c r="G69" s="31"/>
      <c r="H69" s="31"/>
      <c r="I69" s="223"/>
      <c r="J69" s="99">
        <v>4000000</v>
      </c>
      <c r="K69" s="39"/>
      <c r="L69" s="35"/>
      <c r="M69" s="35"/>
      <c r="N69" s="35"/>
      <c r="O69" s="92" t="s">
        <v>131</v>
      </c>
      <c r="P69" s="39"/>
      <c r="Q69" s="35"/>
      <c r="R69" s="35"/>
      <c r="S69" s="35"/>
      <c r="T69" s="40">
        <f t="shared" si="49"/>
        <v>0</v>
      </c>
      <c r="U69" s="35"/>
      <c r="V69" s="35"/>
      <c r="W69" s="35"/>
      <c r="X69" s="40">
        <f t="shared" si="50"/>
        <v>0</v>
      </c>
      <c r="Y69" s="35"/>
      <c r="Z69" s="35">
        <v>4000000</v>
      </c>
      <c r="AA69" s="35"/>
      <c r="AB69" s="40">
        <f t="shared" si="51"/>
        <v>4000000</v>
      </c>
      <c r="AC69" s="35"/>
      <c r="AD69" s="35"/>
      <c r="AE69" s="35"/>
      <c r="AF69" s="40">
        <f t="shared" si="52"/>
        <v>0</v>
      </c>
      <c r="AG69" s="40">
        <f t="shared" si="47"/>
        <v>4000000</v>
      </c>
      <c r="AH69" s="41">
        <f t="shared" si="53"/>
        <v>1.6235359723780683E-2</v>
      </c>
      <c r="AI69" s="42">
        <f t="shared" si="48"/>
        <v>1.6999105422077162E-3</v>
      </c>
    </row>
    <row r="70" spans="1:38" outlineLevel="1">
      <c r="A70" s="124">
        <v>16</v>
      </c>
      <c r="B70" s="92" t="s">
        <v>511</v>
      </c>
      <c r="C70" s="82">
        <v>41890</v>
      </c>
      <c r="D70" s="101" t="s">
        <v>487</v>
      </c>
      <c r="E70" s="257"/>
      <c r="F70" s="92" t="s">
        <v>133</v>
      </c>
      <c r="G70" s="31"/>
      <c r="H70" s="31"/>
      <c r="I70" s="223"/>
      <c r="J70" s="99">
        <v>10000000</v>
      </c>
      <c r="K70" s="39"/>
      <c r="L70" s="35"/>
      <c r="M70" s="35"/>
      <c r="N70" s="35"/>
      <c r="O70" s="92" t="s">
        <v>131</v>
      </c>
      <c r="P70" s="39"/>
      <c r="Q70" s="35"/>
      <c r="R70" s="35"/>
      <c r="S70" s="35"/>
      <c r="T70" s="40">
        <f t="shared" si="49"/>
        <v>0</v>
      </c>
      <c r="U70" s="35"/>
      <c r="V70" s="35"/>
      <c r="W70" s="35"/>
      <c r="X70" s="40">
        <f t="shared" si="50"/>
        <v>0</v>
      </c>
      <c r="Y70" s="35"/>
      <c r="Z70" s="35"/>
      <c r="AA70" s="35">
        <v>10000000</v>
      </c>
      <c r="AB70" s="40">
        <f t="shared" si="51"/>
        <v>10000000</v>
      </c>
      <c r="AC70" s="35"/>
      <c r="AD70" s="35"/>
      <c r="AE70" s="35"/>
      <c r="AF70" s="40">
        <f t="shared" si="52"/>
        <v>0</v>
      </c>
      <c r="AG70" s="40">
        <f t="shared" si="47"/>
        <v>10000000</v>
      </c>
      <c r="AH70" s="41">
        <f t="shared" si="53"/>
        <v>4.0588399309451705E-2</v>
      </c>
      <c r="AI70" s="42">
        <f t="shared" si="48"/>
        <v>4.2497763555192905E-3</v>
      </c>
    </row>
    <row r="71" spans="1:38" ht="22.5" outlineLevel="1">
      <c r="A71" s="124">
        <v>17</v>
      </c>
      <c r="B71" s="92" t="s">
        <v>511</v>
      </c>
      <c r="C71" s="82">
        <v>41907</v>
      </c>
      <c r="D71" s="101" t="s">
        <v>488</v>
      </c>
      <c r="E71" s="257"/>
      <c r="F71" s="92" t="s">
        <v>133</v>
      </c>
      <c r="G71" s="31"/>
      <c r="H71" s="31"/>
      <c r="I71" s="223"/>
      <c r="J71" s="99">
        <v>12000000</v>
      </c>
      <c r="K71" s="39"/>
      <c r="L71" s="35"/>
      <c r="M71" s="35"/>
      <c r="N71" s="35"/>
      <c r="O71" s="92" t="s">
        <v>131</v>
      </c>
      <c r="P71" s="39"/>
      <c r="Q71" s="35"/>
      <c r="R71" s="35"/>
      <c r="S71" s="35"/>
      <c r="T71" s="40">
        <f t="shared" si="49"/>
        <v>0</v>
      </c>
      <c r="U71" s="35"/>
      <c r="V71" s="35"/>
      <c r="W71" s="35"/>
      <c r="X71" s="40">
        <f t="shared" si="50"/>
        <v>0</v>
      </c>
      <c r="Y71" s="35"/>
      <c r="Z71" s="35"/>
      <c r="AA71" s="35">
        <v>12000000</v>
      </c>
      <c r="AB71" s="40">
        <f t="shared" si="51"/>
        <v>12000000</v>
      </c>
      <c r="AC71" s="35"/>
      <c r="AD71" s="35"/>
      <c r="AE71" s="35"/>
      <c r="AF71" s="40">
        <f t="shared" si="52"/>
        <v>0</v>
      </c>
      <c r="AG71" s="40">
        <f t="shared" si="47"/>
        <v>12000000</v>
      </c>
      <c r="AH71" s="41">
        <f t="shared" si="53"/>
        <v>4.8706079171342044E-2</v>
      </c>
      <c r="AI71" s="42">
        <f t="shared" si="48"/>
        <v>5.0997316266231489E-3</v>
      </c>
    </row>
    <row r="72" spans="1:38" outlineLevel="1">
      <c r="A72" s="124">
        <v>18</v>
      </c>
      <c r="B72" s="92" t="s">
        <v>511</v>
      </c>
      <c r="C72" s="82">
        <v>41890</v>
      </c>
      <c r="D72" s="101" t="s">
        <v>489</v>
      </c>
      <c r="E72" s="257"/>
      <c r="F72" s="92" t="s">
        <v>133</v>
      </c>
      <c r="G72" s="31"/>
      <c r="H72" s="31"/>
      <c r="I72" s="223"/>
      <c r="J72" s="99">
        <v>3600000</v>
      </c>
      <c r="K72" s="39"/>
      <c r="L72" s="35"/>
      <c r="M72" s="35"/>
      <c r="N72" s="35"/>
      <c r="O72" s="92" t="s">
        <v>131</v>
      </c>
      <c r="P72" s="39"/>
      <c r="Q72" s="35"/>
      <c r="R72" s="35"/>
      <c r="S72" s="35"/>
      <c r="T72" s="40">
        <f t="shared" si="49"/>
        <v>0</v>
      </c>
      <c r="U72" s="35"/>
      <c r="V72" s="35"/>
      <c r="W72" s="35"/>
      <c r="X72" s="40">
        <f t="shared" si="50"/>
        <v>0</v>
      </c>
      <c r="Y72" s="35"/>
      <c r="Z72" s="35"/>
      <c r="AA72" s="35">
        <v>3600000</v>
      </c>
      <c r="AB72" s="40">
        <f t="shared" si="51"/>
        <v>3600000</v>
      </c>
      <c r="AC72" s="35"/>
      <c r="AD72" s="35"/>
      <c r="AE72" s="35"/>
      <c r="AF72" s="40">
        <f t="shared" si="52"/>
        <v>0</v>
      </c>
      <c r="AG72" s="40">
        <f t="shared" si="47"/>
        <v>3600000</v>
      </c>
      <c r="AH72" s="41">
        <f t="shared" si="53"/>
        <v>1.4611823751402613E-2</v>
      </c>
      <c r="AI72" s="42">
        <f t="shared" si="48"/>
        <v>1.5299194879869447E-3</v>
      </c>
    </row>
    <row r="73" spans="1:38" outlineLevel="1">
      <c r="A73" s="124">
        <v>19</v>
      </c>
      <c r="B73" s="92" t="s">
        <v>511</v>
      </c>
      <c r="C73" s="82">
        <v>41872</v>
      </c>
      <c r="D73" s="101" t="s">
        <v>490</v>
      </c>
      <c r="E73" s="257"/>
      <c r="F73" s="92" t="s">
        <v>133</v>
      </c>
      <c r="G73" s="31"/>
      <c r="H73" s="31"/>
      <c r="I73" s="223"/>
      <c r="J73" s="99">
        <v>4500000</v>
      </c>
      <c r="K73" s="39"/>
      <c r="L73" s="35"/>
      <c r="M73" s="35"/>
      <c r="N73" s="35"/>
      <c r="O73" s="92" t="s">
        <v>131</v>
      </c>
      <c r="P73" s="39"/>
      <c r="Q73" s="35"/>
      <c r="R73" s="35"/>
      <c r="S73" s="35"/>
      <c r="T73" s="40">
        <f t="shared" si="49"/>
        <v>0</v>
      </c>
      <c r="U73" s="35"/>
      <c r="V73" s="35"/>
      <c r="W73" s="35"/>
      <c r="X73" s="40">
        <f t="shared" si="50"/>
        <v>0</v>
      </c>
      <c r="Y73" s="35"/>
      <c r="Z73" s="35">
        <v>4500000</v>
      </c>
      <c r="AA73" s="35"/>
      <c r="AB73" s="40">
        <f t="shared" si="51"/>
        <v>4500000</v>
      </c>
      <c r="AC73" s="35"/>
      <c r="AD73" s="35"/>
      <c r="AE73" s="35"/>
      <c r="AF73" s="40">
        <f t="shared" si="52"/>
        <v>0</v>
      </c>
      <c r="AG73" s="40">
        <f t="shared" si="47"/>
        <v>4500000</v>
      </c>
      <c r="AH73" s="41">
        <f t="shared" si="53"/>
        <v>1.8264779689253267E-2</v>
      </c>
      <c r="AI73" s="42">
        <f t="shared" si="48"/>
        <v>1.9123993599836808E-3</v>
      </c>
    </row>
    <row r="74" spans="1:38" outlineLevel="1">
      <c r="A74" s="124">
        <v>20</v>
      </c>
      <c r="B74" s="92" t="s">
        <v>511</v>
      </c>
      <c r="C74" s="132">
        <v>41912</v>
      </c>
      <c r="D74" s="101" t="s">
        <v>491</v>
      </c>
      <c r="E74" s="257"/>
      <c r="F74" s="92" t="s">
        <v>133</v>
      </c>
      <c r="G74" s="31"/>
      <c r="H74" s="31"/>
      <c r="I74" s="223"/>
      <c r="J74" s="99">
        <v>5000000</v>
      </c>
      <c r="K74" s="39"/>
      <c r="L74" s="35"/>
      <c r="M74" s="35"/>
      <c r="N74" s="35"/>
      <c r="O74" s="92" t="s">
        <v>131</v>
      </c>
      <c r="P74" s="39"/>
      <c r="Q74" s="35"/>
      <c r="R74" s="35"/>
      <c r="S74" s="35"/>
      <c r="T74" s="40">
        <f t="shared" si="49"/>
        <v>0</v>
      </c>
      <c r="U74" s="35"/>
      <c r="V74" s="35"/>
      <c r="W74" s="35"/>
      <c r="X74" s="40">
        <f t="shared" si="50"/>
        <v>0</v>
      </c>
      <c r="Y74" s="35"/>
      <c r="Z74" s="35"/>
      <c r="AA74" s="35">
        <v>5000000</v>
      </c>
      <c r="AB74" s="40">
        <f t="shared" si="51"/>
        <v>5000000</v>
      </c>
      <c r="AC74" s="35"/>
      <c r="AD74" s="35"/>
      <c r="AE74" s="35"/>
      <c r="AF74" s="40">
        <f t="shared" si="52"/>
        <v>0</v>
      </c>
      <c r="AG74" s="40">
        <f t="shared" si="47"/>
        <v>5000000</v>
      </c>
      <c r="AH74" s="41">
        <f t="shared" si="53"/>
        <v>2.0294199654725852E-2</v>
      </c>
      <c r="AI74" s="42">
        <f t="shared" si="48"/>
        <v>2.1248881777596452E-3</v>
      </c>
      <c r="AL74" s="104"/>
    </row>
    <row r="75" spans="1:38" outlineLevel="1">
      <c r="A75" s="124">
        <v>21</v>
      </c>
      <c r="B75" s="92" t="s">
        <v>1022</v>
      </c>
      <c r="C75" s="132">
        <v>41935</v>
      </c>
      <c r="D75" s="101" t="s">
        <v>941</v>
      </c>
      <c r="E75" s="257"/>
      <c r="F75" s="92" t="s">
        <v>133</v>
      </c>
      <c r="G75" s="31"/>
      <c r="H75" s="31"/>
      <c r="I75" s="223"/>
      <c r="J75" s="99">
        <v>4200000</v>
      </c>
      <c r="K75" s="129"/>
      <c r="L75" s="35"/>
      <c r="M75" s="35"/>
      <c r="N75" s="35"/>
      <c r="O75" s="92" t="s">
        <v>131</v>
      </c>
      <c r="P75" s="129"/>
      <c r="Q75" s="35"/>
      <c r="R75" s="35"/>
      <c r="S75" s="35"/>
      <c r="T75" s="40">
        <f t="shared" ref="T75:T91" si="54">SUM(Q75:S75)</f>
        <v>0</v>
      </c>
      <c r="U75" s="35"/>
      <c r="V75" s="35"/>
      <c r="W75" s="35"/>
      <c r="X75" s="40">
        <f t="shared" ref="X75:X91" si="55">SUM(U75:W75)</f>
        <v>0</v>
      </c>
      <c r="Y75" s="35"/>
      <c r="Z75" s="35"/>
      <c r="AA75" s="35"/>
      <c r="AB75" s="40">
        <f t="shared" si="51"/>
        <v>0</v>
      </c>
      <c r="AC75" s="99">
        <v>4200000</v>
      </c>
      <c r="AD75" s="35"/>
      <c r="AE75" s="35"/>
      <c r="AF75" s="40">
        <f t="shared" si="52"/>
        <v>4200000</v>
      </c>
      <c r="AG75" s="40">
        <f t="shared" si="47"/>
        <v>4200000</v>
      </c>
      <c r="AH75" s="41">
        <f t="shared" ref="AH75:AH83" si="56">IF(ISERROR(AG75/$I$54),0,AG75/$I$54)</f>
        <v>1.7047127709969717E-2</v>
      </c>
      <c r="AI75" s="42">
        <f t="shared" ref="AI75:AI84" si="57">IF(ISERROR(AG75/$AG$386),"-",AG75/$AG$386)</f>
        <v>1.7849060693181022E-3</v>
      </c>
      <c r="AL75" s="104"/>
    </row>
    <row r="76" spans="1:38" outlineLevel="1">
      <c r="A76" s="124">
        <v>22</v>
      </c>
      <c r="B76" s="92" t="s">
        <v>1023</v>
      </c>
      <c r="C76" s="132">
        <v>41922</v>
      </c>
      <c r="D76" s="101" t="s">
        <v>942</v>
      </c>
      <c r="E76" s="257"/>
      <c r="F76" s="92" t="s">
        <v>133</v>
      </c>
      <c r="G76" s="31"/>
      <c r="H76" s="31"/>
      <c r="I76" s="223"/>
      <c r="J76" s="99">
        <v>5400000</v>
      </c>
      <c r="K76" s="129"/>
      <c r="L76" s="35"/>
      <c r="M76" s="35"/>
      <c r="N76" s="35"/>
      <c r="O76" s="92" t="s">
        <v>131</v>
      </c>
      <c r="P76" s="129"/>
      <c r="Q76" s="35"/>
      <c r="R76" s="35"/>
      <c r="S76" s="35"/>
      <c r="T76" s="40">
        <f t="shared" si="54"/>
        <v>0</v>
      </c>
      <c r="U76" s="35"/>
      <c r="V76" s="35"/>
      <c r="W76" s="35"/>
      <c r="X76" s="40">
        <f t="shared" si="55"/>
        <v>0</v>
      </c>
      <c r="Y76" s="35"/>
      <c r="Z76" s="35"/>
      <c r="AA76" s="35"/>
      <c r="AB76" s="40">
        <f t="shared" si="51"/>
        <v>0</v>
      </c>
      <c r="AC76" s="99">
        <v>5400000</v>
      </c>
      <c r="AD76" s="35"/>
      <c r="AE76" s="35"/>
      <c r="AF76" s="40">
        <f t="shared" si="52"/>
        <v>5400000</v>
      </c>
      <c r="AG76" s="40">
        <f t="shared" si="47"/>
        <v>5400000</v>
      </c>
      <c r="AH76" s="41">
        <f t="shared" si="56"/>
        <v>2.1917735627103922E-2</v>
      </c>
      <c r="AI76" s="42">
        <f t="shared" si="57"/>
        <v>2.2948792319804172E-3</v>
      </c>
      <c r="AL76" s="104"/>
    </row>
    <row r="77" spans="1:38" outlineLevel="1">
      <c r="A77" s="124">
        <v>23</v>
      </c>
      <c r="B77" s="92" t="s">
        <v>1024</v>
      </c>
      <c r="C77" s="132">
        <v>41922</v>
      </c>
      <c r="D77" s="101" t="s">
        <v>943</v>
      </c>
      <c r="E77" s="257"/>
      <c r="F77" s="92" t="s">
        <v>133</v>
      </c>
      <c r="G77" s="31"/>
      <c r="H77" s="31"/>
      <c r="I77" s="223"/>
      <c r="J77" s="99">
        <v>4000000</v>
      </c>
      <c r="K77" s="129"/>
      <c r="L77" s="35"/>
      <c r="M77" s="35"/>
      <c r="N77" s="35"/>
      <c r="O77" s="92" t="s">
        <v>131</v>
      </c>
      <c r="P77" s="129"/>
      <c r="Q77" s="35"/>
      <c r="R77" s="35"/>
      <c r="S77" s="35"/>
      <c r="T77" s="40">
        <f t="shared" si="54"/>
        <v>0</v>
      </c>
      <c r="U77" s="35"/>
      <c r="V77" s="35"/>
      <c r="W77" s="35"/>
      <c r="X77" s="40">
        <f t="shared" si="55"/>
        <v>0</v>
      </c>
      <c r="Y77" s="35"/>
      <c r="Z77" s="35"/>
      <c r="AA77" s="35"/>
      <c r="AB77" s="40">
        <f t="shared" si="51"/>
        <v>0</v>
      </c>
      <c r="AC77" s="99">
        <v>4000000</v>
      </c>
      <c r="AD77" s="35"/>
      <c r="AE77" s="35"/>
      <c r="AF77" s="40">
        <f t="shared" si="52"/>
        <v>4000000</v>
      </c>
      <c r="AG77" s="40">
        <f t="shared" si="47"/>
        <v>4000000</v>
      </c>
      <c r="AH77" s="41">
        <f t="shared" si="56"/>
        <v>1.6235359723780683E-2</v>
      </c>
      <c r="AI77" s="42">
        <f t="shared" si="57"/>
        <v>1.6999105422077162E-3</v>
      </c>
      <c r="AL77" s="104"/>
    </row>
    <row r="78" spans="1:38" outlineLevel="1">
      <c r="A78" s="124">
        <v>24</v>
      </c>
      <c r="B78" s="92" t="s">
        <v>1025</v>
      </c>
      <c r="C78" s="132">
        <v>41929</v>
      </c>
      <c r="D78" s="101" t="s">
        <v>944</v>
      </c>
      <c r="E78" s="257"/>
      <c r="F78" s="92" t="s">
        <v>133</v>
      </c>
      <c r="G78" s="31"/>
      <c r="H78" s="31"/>
      <c r="I78" s="223"/>
      <c r="J78" s="99">
        <v>4000000</v>
      </c>
      <c r="K78" s="129"/>
      <c r="L78" s="35"/>
      <c r="M78" s="35"/>
      <c r="N78" s="35"/>
      <c r="O78" s="92" t="s">
        <v>131</v>
      </c>
      <c r="P78" s="129"/>
      <c r="Q78" s="35"/>
      <c r="R78" s="35"/>
      <c r="S78" s="35"/>
      <c r="T78" s="40">
        <f t="shared" si="54"/>
        <v>0</v>
      </c>
      <c r="U78" s="35"/>
      <c r="V78" s="35"/>
      <c r="W78" s="35"/>
      <c r="X78" s="40">
        <f t="shared" si="55"/>
        <v>0</v>
      </c>
      <c r="Y78" s="35"/>
      <c r="Z78" s="35"/>
      <c r="AA78" s="35"/>
      <c r="AB78" s="40">
        <f t="shared" si="51"/>
        <v>0</v>
      </c>
      <c r="AC78" s="99">
        <v>4000000</v>
      </c>
      <c r="AD78" s="35"/>
      <c r="AE78" s="35"/>
      <c r="AF78" s="40">
        <f t="shared" si="52"/>
        <v>4000000</v>
      </c>
      <c r="AG78" s="40">
        <f t="shared" si="47"/>
        <v>4000000</v>
      </c>
      <c r="AH78" s="41">
        <f t="shared" si="56"/>
        <v>1.6235359723780683E-2</v>
      </c>
      <c r="AI78" s="42">
        <f t="shared" si="57"/>
        <v>1.6999105422077162E-3</v>
      </c>
      <c r="AL78" s="104"/>
    </row>
    <row r="79" spans="1:38" outlineLevel="1">
      <c r="A79" s="124">
        <v>25</v>
      </c>
      <c r="B79" s="92" t="s">
        <v>1026</v>
      </c>
      <c r="C79" s="132">
        <v>41922</v>
      </c>
      <c r="D79" s="101" t="s">
        <v>945</v>
      </c>
      <c r="E79" s="257"/>
      <c r="F79" s="92" t="s">
        <v>133</v>
      </c>
      <c r="G79" s="31"/>
      <c r="H79" s="31"/>
      <c r="I79" s="223"/>
      <c r="J79" s="99">
        <v>3800000</v>
      </c>
      <c r="K79" s="129"/>
      <c r="L79" s="35"/>
      <c r="M79" s="35"/>
      <c r="N79" s="35"/>
      <c r="O79" s="92" t="s">
        <v>131</v>
      </c>
      <c r="P79" s="129"/>
      <c r="Q79" s="35"/>
      <c r="R79" s="35"/>
      <c r="S79" s="35"/>
      <c r="T79" s="40">
        <f t="shared" si="54"/>
        <v>0</v>
      </c>
      <c r="U79" s="35"/>
      <c r="V79" s="35"/>
      <c r="W79" s="35"/>
      <c r="X79" s="40">
        <f t="shared" si="55"/>
        <v>0</v>
      </c>
      <c r="Y79" s="35"/>
      <c r="Z79" s="35"/>
      <c r="AA79" s="35"/>
      <c r="AB79" s="40">
        <f t="shared" si="51"/>
        <v>0</v>
      </c>
      <c r="AC79" s="99">
        <v>3800000</v>
      </c>
      <c r="AD79" s="35"/>
      <c r="AE79" s="35"/>
      <c r="AF79" s="40">
        <f t="shared" si="52"/>
        <v>3800000</v>
      </c>
      <c r="AG79" s="40">
        <f t="shared" si="47"/>
        <v>3800000</v>
      </c>
      <c r="AH79" s="41">
        <f t="shared" si="56"/>
        <v>1.5423591737591648E-2</v>
      </c>
      <c r="AI79" s="42">
        <f t="shared" si="57"/>
        <v>1.6149150150973305E-3</v>
      </c>
      <c r="AL79" s="104"/>
    </row>
    <row r="80" spans="1:38" ht="22.5" outlineLevel="1">
      <c r="A80" s="124">
        <v>26</v>
      </c>
      <c r="B80" s="92" t="s">
        <v>1027</v>
      </c>
      <c r="C80" s="132">
        <v>41935</v>
      </c>
      <c r="D80" s="101" t="s">
        <v>946</v>
      </c>
      <c r="E80" s="257"/>
      <c r="F80" s="92" t="s">
        <v>133</v>
      </c>
      <c r="G80" s="31"/>
      <c r="H80" s="31"/>
      <c r="I80" s="223"/>
      <c r="J80" s="99">
        <v>4300000</v>
      </c>
      <c r="K80" s="129"/>
      <c r="L80" s="35"/>
      <c r="M80" s="35"/>
      <c r="N80" s="35"/>
      <c r="O80" s="92" t="s">
        <v>131</v>
      </c>
      <c r="P80" s="129"/>
      <c r="Q80" s="35"/>
      <c r="R80" s="35"/>
      <c r="S80" s="35"/>
      <c r="T80" s="40">
        <f t="shared" si="54"/>
        <v>0</v>
      </c>
      <c r="U80" s="35"/>
      <c r="V80" s="35"/>
      <c r="W80" s="35"/>
      <c r="X80" s="40">
        <f t="shared" si="55"/>
        <v>0</v>
      </c>
      <c r="Y80" s="35"/>
      <c r="Z80" s="35"/>
      <c r="AA80" s="35"/>
      <c r="AB80" s="40">
        <f t="shared" si="51"/>
        <v>0</v>
      </c>
      <c r="AC80" s="99">
        <v>4300000</v>
      </c>
      <c r="AD80" s="35"/>
      <c r="AE80" s="35"/>
      <c r="AF80" s="40">
        <f t="shared" si="52"/>
        <v>4300000</v>
      </c>
      <c r="AG80" s="40">
        <f t="shared" si="47"/>
        <v>4300000</v>
      </c>
      <c r="AH80" s="41">
        <f t="shared" si="56"/>
        <v>1.7453011703064233E-2</v>
      </c>
      <c r="AI80" s="42">
        <f t="shared" si="57"/>
        <v>1.8274038328732951E-3</v>
      </c>
      <c r="AL80" s="104"/>
    </row>
    <row r="81" spans="1:38" outlineLevel="1">
      <c r="A81" s="124">
        <v>27</v>
      </c>
      <c r="B81" s="92" t="s">
        <v>923</v>
      </c>
      <c r="C81" s="132">
        <v>41935</v>
      </c>
      <c r="D81" s="101" t="s">
        <v>947</v>
      </c>
      <c r="E81" s="257"/>
      <c r="F81" s="92" t="s">
        <v>133</v>
      </c>
      <c r="G81" s="31"/>
      <c r="H81" s="31"/>
      <c r="I81" s="223"/>
      <c r="J81" s="99">
        <v>3500000</v>
      </c>
      <c r="K81" s="129"/>
      <c r="L81" s="35"/>
      <c r="M81" s="35"/>
      <c r="N81" s="35"/>
      <c r="O81" s="92" t="s">
        <v>131</v>
      </c>
      <c r="P81" s="129"/>
      <c r="Q81" s="35"/>
      <c r="R81" s="35"/>
      <c r="S81" s="35"/>
      <c r="T81" s="40">
        <f t="shared" si="54"/>
        <v>0</v>
      </c>
      <c r="U81" s="35"/>
      <c r="V81" s="35"/>
      <c r="W81" s="35"/>
      <c r="X81" s="40">
        <f t="shared" si="55"/>
        <v>0</v>
      </c>
      <c r="Y81" s="35"/>
      <c r="Z81" s="35"/>
      <c r="AA81" s="35"/>
      <c r="AB81" s="40">
        <f t="shared" si="51"/>
        <v>0</v>
      </c>
      <c r="AC81" s="99">
        <v>3500000</v>
      </c>
      <c r="AD81" s="35"/>
      <c r="AE81" s="35"/>
      <c r="AF81" s="40">
        <f t="shared" si="52"/>
        <v>3500000</v>
      </c>
      <c r="AG81" s="40">
        <f t="shared" si="47"/>
        <v>3500000</v>
      </c>
      <c r="AH81" s="41">
        <f t="shared" si="56"/>
        <v>1.4205939758308096E-2</v>
      </c>
      <c r="AI81" s="42">
        <f t="shared" si="57"/>
        <v>1.4874217244317518E-3</v>
      </c>
      <c r="AL81" s="104"/>
    </row>
    <row r="82" spans="1:38" outlineLevel="1">
      <c r="A82" s="124">
        <v>28</v>
      </c>
      <c r="B82" s="92" t="s">
        <v>1028</v>
      </c>
      <c r="C82" s="132">
        <v>41922</v>
      </c>
      <c r="D82" s="101" t="s">
        <v>948</v>
      </c>
      <c r="E82" s="257"/>
      <c r="F82" s="92" t="s">
        <v>133</v>
      </c>
      <c r="G82" s="31"/>
      <c r="H82" s="31"/>
      <c r="I82" s="223"/>
      <c r="J82" s="99">
        <v>4000000</v>
      </c>
      <c r="K82" s="129"/>
      <c r="L82" s="35"/>
      <c r="M82" s="35"/>
      <c r="N82" s="35"/>
      <c r="O82" s="92" t="s">
        <v>131</v>
      </c>
      <c r="P82" s="129"/>
      <c r="Q82" s="35"/>
      <c r="R82" s="35"/>
      <c r="S82" s="35"/>
      <c r="T82" s="40">
        <f t="shared" si="54"/>
        <v>0</v>
      </c>
      <c r="U82" s="35"/>
      <c r="V82" s="35"/>
      <c r="W82" s="35"/>
      <c r="X82" s="40">
        <f t="shared" si="55"/>
        <v>0</v>
      </c>
      <c r="Y82" s="35"/>
      <c r="Z82" s="35"/>
      <c r="AA82" s="35"/>
      <c r="AB82" s="40">
        <f t="shared" si="51"/>
        <v>0</v>
      </c>
      <c r="AC82" s="99">
        <v>4000000</v>
      </c>
      <c r="AD82" s="35"/>
      <c r="AE82" s="35"/>
      <c r="AF82" s="40">
        <f t="shared" si="52"/>
        <v>4000000</v>
      </c>
      <c r="AG82" s="40">
        <f t="shared" si="47"/>
        <v>4000000</v>
      </c>
      <c r="AH82" s="41">
        <f t="shared" si="56"/>
        <v>1.6235359723780683E-2</v>
      </c>
      <c r="AI82" s="42">
        <f t="shared" si="57"/>
        <v>1.6999105422077162E-3</v>
      </c>
      <c r="AL82" s="104"/>
    </row>
    <row r="83" spans="1:38" outlineLevel="1">
      <c r="A83" s="124">
        <v>29</v>
      </c>
      <c r="B83" s="92" t="s">
        <v>1029</v>
      </c>
      <c r="C83" s="132">
        <v>41922</v>
      </c>
      <c r="D83" s="101" t="s">
        <v>949</v>
      </c>
      <c r="E83" s="257"/>
      <c r="F83" s="92" t="s">
        <v>133</v>
      </c>
      <c r="G83" s="31"/>
      <c r="H83" s="31"/>
      <c r="I83" s="223"/>
      <c r="J83" s="99">
        <v>4500000</v>
      </c>
      <c r="K83" s="129"/>
      <c r="L83" s="35"/>
      <c r="M83" s="35"/>
      <c r="N83" s="35"/>
      <c r="O83" s="92" t="s">
        <v>131</v>
      </c>
      <c r="P83" s="129"/>
      <c r="Q83" s="35"/>
      <c r="R83" s="35"/>
      <c r="S83" s="35"/>
      <c r="T83" s="40">
        <f t="shared" si="54"/>
        <v>0</v>
      </c>
      <c r="U83" s="35"/>
      <c r="V83" s="35"/>
      <c r="W83" s="35"/>
      <c r="X83" s="40">
        <f t="shared" si="55"/>
        <v>0</v>
      </c>
      <c r="Y83" s="35"/>
      <c r="Z83" s="35"/>
      <c r="AA83" s="35"/>
      <c r="AB83" s="40">
        <f t="shared" si="51"/>
        <v>0</v>
      </c>
      <c r="AC83" s="99">
        <v>4500000</v>
      </c>
      <c r="AD83" s="35"/>
      <c r="AE83" s="35"/>
      <c r="AF83" s="40">
        <f t="shared" si="52"/>
        <v>4500000</v>
      </c>
      <c r="AG83" s="40">
        <f t="shared" si="47"/>
        <v>4500000</v>
      </c>
      <c r="AH83" s="41">
        <f t="shared" si="56"/>
        <v>1.8264779689253267E-2</v>
      </c>
      <c r="AI83" s="42">
        <f t="shared" si="57"/>
        <v>1.9123993599836808E-3</v>
      </c>
      <c r="AL83" s="104"/>
    </row>
    <row r="84" spans="1:38" ht="22.5" outlineLevel="1">
      <c r="A84" s="124">
        <v>30</v>
      </c>
      <c r="B84" s="92" t="s">
        <v>1030</v>
      </c>
      <c r="C84" s="132">
        <v>41922</v>
      </c>
      <c r="D84" s="101" t="s">
        <v>1031</v>
      </c>
      <c r="E84" s="257"/>
      <c r="F84" s="92" t="s">
        <v>133</v>
      </c>
      <c r="G84" s="31"/>
      <c r="H84" s="31"/>
      <c r="I84" s="223"/>
      <c r="J84" s="99">
        <v>3500000</v>
      </c>
      <c r="K84" s="129"/>
      <c r="L84" s="35"/>
      <c r="M84" s="35"/>
      <c r="N84" s="35"/>
      <c r="O84" s="92" t="s">
        <v>131</v>
      </c>
      <c r="P84" s="129"/>
      <c r="Q84" s="35"/>
      <c r="R84" s="35"/>
      <c r="S84" s="35"/>
      <c r="T84" s="40">
        <f t="shared" si="54"/>
        <v>0</v>
      </c>
      <c r="U84" s="35"/>
      <c r="V84" s="35"/>
      <c r="W84" s="35"/>
      <c r="X84" s="40">
        <f t="shared" si="55"/>
        <v>0</v>
      </c>
      <c r="Y84" s="35"/>
      <c r="Z84" s="35"/>
      <c r="AA84" s="35"/>
      <c r="AB84" s="40">
        <f t="shared" si="51"/>
        <v>0</v>
      </c>
      <c r="AC84" s="99">
        <v>3500000</v>
      </c>
      <c r="AD84" s="35"/>
      <c r="AE84" s="35"/>
      <c r="AF84" s="40">
        <f t="shared" si="52"/>
        <v>3500000</v>
      </c>
      <c r="AG84" s="40">
        <f t="shared" si="47"/>
        <v>3500000</v>
      </c>
      <c r="AH84" s="41">
        <f>IF(ISERROR(AG84/$I$54),0,AG84/$I$54)</f>
        <v>1.4205939758308096E-2</v>
      </c>
      <c r="AI84" s="42">
        <f t="shared" si="57"/>
        <v>1.4874217244317518E-3</v>
      </c>
      <c r="AL84" s="104"/>
    </row>
    <row r="85" spans="1:38" outlineLevel="1">
      <c r="A85" s="124">
        <v>31</v>
      </c>
      <c r="B85" s="92" t="s">
        <v>1098</v>
      </c>
      <c r="C85" s="132">
        <v>41956</v>
      </c>
      <c r="D85" s="107" t="s">
        <v>1094</v>
      </c>
      <c r="E85" s="257"/>
      <c r="F85" s="92" t="s">
        <v>133</v>
      </c>
      <c r="G85" s="31"/>
      <c r="H85" s="31"/>
      <c r="I85" s="223"/>
      <c r="J85" s="99">
        <v>3800000</v>
      </c>
      <c r="K85" s="129"/>
      <c r="L85" s="35"/>
      <c r="M85" s="35"/>
      <c r="N85" s="35"/>
      <c r="O85" s="92" t="s">
        <v>131</v>
      </c>
      <c r="P85" s="129"/>
      <c r="Q85" s="35"/>
      <c r="R85" s="35"/>
      <c r="S85" s="35"/>
      <c r="T85" s="40">
        <f t="shared" si="54"/>
        <v>0</v>
      </c>
      <c r="U85" s="35"/>
      <c r="V85" s="35"/>
      <c r="W85" s="35"/>
      <c r="X85" s="40">
        <f t="shared" si="55"/>
        <v>0</v>
      </c>
      <c r="Y85" s="35"/>
      <c r="Z85" s="35"/>
      <c r="AA85" s="35"/>
      <c r="AB85" s="40">
        <f t="shared" si="51"/>
        <v>0</v>
      </c>
      <c r="AC85" s="99"/>
      <c r="AD85" s="99">
        <v>3800000</v>
      </c>
      <c r="AE85" s="35"/>
      <c r="AF85" s="40">
        <f t="shared" si="52"/>
        <v>3800000</v>
      </c>
      <c r="AG85" s="40">
        <f t="shared" si="47"/>
        <v>3800000</v>
      </c>
      <c r="AH85" s="41">
        <f t="shared" ref="AH85:AH88" si="58">IF(ISERROR(AG85/$I$54),0,AG85/$I$54)</f>
        <v>1.5423591737591648E-2</v>
      </c>
      <c r="AI85" s="42">
        <f t="shared" ref="AI85:AI88" si="59">IF(ISERROR(AG85/$AG$386),"-",AG85/$AG$386)</f>
        <v>1.6149150150973305E-3</v>
      </c>
      <c r="AL85" s="104"/>
    </row>
    <row r="86" spans="1:38" ht="22.5" outlineLevel="1">
      <c r="A86" s="124">
        <v>32</v>
      </c>
      <c r="B86" s="92" t="s">
        <v>1099</v>
      </c>
      <c r="C86" s="132">
        <v>41961</v>
      </c>
      <c r="D86" s="107" t="s">
        <v>1095</v>
      </c>
      <c r="E86" s="257"/>
      <c r="F86" s="92" t="s">
        <v>133</v>
      </c>
      <c r="G86" s="31"/>
      <c r="H86" s="31"/>
      <c r="I86" s="223"/>
      <c r="J86" s="99">
        <v>3500000</v>
      </c>
      <c r="K86" s="129"/>
      <c r="L86" s="35"/>
      <c r="M86" s="35"/>
      <c r="N86" s="35"/>
      <c r="O86" s="92" t="s">
        <v>131</v>
      </c>
      <c r="P86" s="129"/>
      <c r="Q86" s="35"/>
      <c r="R86" s="35"/>
      <c r="S86" s="35"/>
      <c r="T86" s="40">
        <f t="shared" si="54"/>
        <v>0</v>
      </c>
      <c r="U86" s="35"/>
      <c r="V86" s="35"/>
      <c r="W86" s="35"/>
      <c r="X86" s="40">
        <f t="shared" si="55"/>
        <v>0</v>
      </c>
      <c r="Y86" s="35"/>
      <c r="Z86" s="35"/>
      <c r="AA86" s="35"/>
      <c r="AB86" s="40">
        <f t="shared" si="51"/>
        <v>0</v>
      </c>
      <c r="AC86" s="99"/>
      <c r="AD86" s="99">
        <v>3500000</v>
      </c>
      <c r="AE86" s="35"/>
      <c r="AF86" s="40">
        <f t="shared" si="52"/>
        <v>3500000</v>
      </c>
      <c r="AG86" s="40">
        <f t="shared" si="47"/>
        <v>3500000</v>
      </c>
      <c r="AH86" s="41">
        <f t="shared" si="58"/>
        <v>1.4205939758308096E-2</v>
      </c>
      <c r="AI86" s="42">
        <f t="shared" si="59"/>
        <v>1.4874217244317518E-3</v>
      </c>
      <c r="AL86" s="104"/>
    </row>
    <row r="87" spans="1:38" outlineLevel="1">
      <c r="A87" s="124">
        <v>33</v>
      </c>
      <c r="B87" s="92" t="s">
        <v>1100</v>
      </c>
      <c r="C87" s="132">
        <v>41956</v>
      </c>
      <c r="D87" s="107" t="s">
        <v>1096</v>
      </c>
      <c r="E87" s="257"/>
      <c r="F87" s="92" t="s">
        <v>133</v>
      </c>
      <c r="G87" s="31"/>
      <c r="H87" s="31"/>
      <c r="I87" s="223"/>
      <c r="J87" s="99">
        <v>6000000</v>
      </c>
      <c r="K87" s="129"/>
      <c r="L87" s="35"/>
      <c r="M87" s="35"/>
      <c r="N87" s="35"/>
      <c r="O87" s="92" t="s">
        <v>131</v>
      </c>
      <c r="P87" s="129"/>
      <c r="Q87" s="35"/>
      <c r="R87" s="35"/>
      <c r="S87" s="35"/>
      <c r="T87" s="40">
        <f t="shared" si="54"/>
        <v>0</v>
      </c>
      <c r="U87" s="35"/>
      <c r="V87" s="35"/>
      <c r="W87" s="35"/>
      <c r="X87" s="40">
        <f t="shared" si="55"/>
        <v>0</v>
      </c>
      <c r="Y87" s="35"/>
      <c r="Z87" s="35"/>
      <c r="AA87" s="35"/>
      <c r="AB87" s="40">
        <f t="shared" si="51"/>
        <v>0</v>
      </c>
      <c r="AC87" s="99"/>
      <c r="AD87" s="99">
        <v>6000000</v>
      </c>
      <c r="AE87" s="35"/>
      <c r="AF87" s="40">
        <f t="shared" si="52"/>
        <v>6000000</v>
      </c>
      <c r="AG87" s="40">
        <f t="shared" si="47"/>
        <v>6000000</v>
      </c>
      <c r="AH87" s="41">
        <f t="shared" si="58"/>
        <v>2.4353039585671022E-2</v>
      </c>
      <c r="AI87" s="42">
        <f t="shared" si="59"/>
        <v>2.5498658133115745E-3</v>
      </c>
      <c r="AL87" s="104"/>
    </row>
    <row r="88" spans="1:38" outlineLevel="1">
      <c r="A88" s="124">
        <v>34</v>
      </c>
      <c r="B88" s="92" t="s">
        <v>1101</v>
      </c>
      <c r="C88" s="132">
        <v>41956</v>
      </c>
      <c r="D88" s="107" t="s">
        <v>1097</v>
      </c>
      <c r="E88" s="257"/>
      <c r="F88" s="92" t="s">
        <v>133</v>
      </c>
      <c r="G88" s="31"/>
      <c r="H88" s="31"/>
      <c r="I88" s="223"/>
      <c r="J88" s="99">
        <v>4300000</v>
      </c>
      <c r="K88" s="129"/>
      <c r="L88" s="35"/>
      <c r="M88" s="35"/>
      <c r="N88" s="35"/>
      <c r="O88" s="92" t="s">
        <v>131</v>
      </c>
      <c r="P88" s="129"/>
      <c r="Q88" s="35"/>
      <c r="R88" s="35"/>
      <c r="S88" s="35"/>
      <c r="T88" s="40">
        <f t="shared" si="54"/>
        <v>0</v>
      </c>
      <c r="U88" s="35"/>
      <c r="V88" s="35"/>
      <c r="W88" s="35"/>
      <c r="X88" s="40">
        <f t="shared" si="55"/>
        <v>0</v>
      </c>
      <c r="Y88" s="35"/>
      <c r="Z88" s="35"/>
      <c r="AA88" s="35"/>
      <c r="AB88" s="40">
        <f t="shared" si="51"/>
        <v>0</v>
      </c>
      <c r="AC88" s="99"/>
      <c r="AD88" s="99">
        <v>4300000</v>
      </c>
      <c r="AE88" s="35"/>
      <c r="AF88" s="40">
        <f t="shared" si="52"/>
        <v>4300000</v>
      </c>
      <c r="AG88" s="40">
        <f t="shared" si="47"/>
        <v>4300000</v>
      </c>
      <c r="AH88" s="41">
        <f t="shared" si="58"/>
        <v>1.7453011703064233E-2</v>
      </c>
      <c r="AI88" s="42">
        <f t="shared" si="59"/>
        <v>1.8274038328732951E-3</v>
      </c>
      <c r="AL88" s="104"/>
    </row>
    <row r="89" spans="1:38" outlineLevel="1">
      <c r="A89" s="16">
        <v>35</v>
      </c>
      <c r="B89" s="92" t="s">
        <v>1267</v>
      </c>
      <c r="C89" s="132">
        <v>41989</v>
      </c>
      <c r="D89" s="107" t="s">
        <v>1175</v>
      </c>
      <c r="E89" s="257"/>
      <c r="F89" s="92" t="s">
        <v>133</v>
      </c>
      <c r="G89" s="31"/>
      <c r="H89" s="31"/>
      <c r="I89" s="223"/>
      <c r="J89" s="99">
        <v>4500000</v>
      </c>
      <c r="K89" s="129"/>
      <c r="L89" s="35"/>
      <c r="M89" s="35"/>
      <c r="N89" s="35"/>
      <c r="O89" s="92" t="s">
        <v>131</v>
      </c>
      <c r="P89" s="129"/>
      <c r="Q89" s="35"/>
      <c r="R89" s="35"/>
      <c r="S89" s="35"/>
      <c r="T89" s="40">
        <f t="shared" si="54"/>
        <v>0</v>
      </c>
      <c r="U89" s="35"/>
      <c r="V89" s="35"/>
      <c r="W89" s="35"/>
      <c r="X89" s="40">
        <f t="shared" si="55"/>
        <v>0</v>
      </c>
      <c r="Y89" s="35"/>
      <c r="Z89" s="35"/>
      <c r="AA89" s="35"/>
      <c r="AB89" s="40">
        <f t="shared" si="51"/>
        <v>0</v>
      </c>
      <c r="AC89" s="99"/>
      <c r="AD89" s="99"/>
      <c r="AE89" s="99">
        <v>4500000</v>
      </c>
      <c r="AF89" s="40">
        <f t="shared" si="52"/>
        <v>4500000</v>
      </c>
      <c r="AG89" s="40">
        <f t="shared" si="47"/>
        <v>4500000</v>
      </c>
      <c r="AH89" s="41">
        <f t="shared" ref="AH89:AH91" si="60">IF(ISERROR(AG89/$I$54),0,AG89/$I$54)</f>
        <v>1.8264779689253267E-2</v>
      </c>
      <c r="AI89" s="42">
        <f t="shared" ref="AI89:AI91" si="61">IF(ISERROR(AG89/$AG$386),"-",AG89/$AG$386)</f>
        <v>1.9123993599836808E-3</v>
      </c>
      <c r="AL89" s="104"/>
    </row>
    <row r="90" spans="1:38" outlineLevel="1">
      <c r="A90" s="16">
        <v>36</v>
      </c>
      <c r="B90" s="92" t="s">
        <v>1268</v>
      </c>
      <c r="C90" s="132">
        <v>41989</v>
      </c>
      <c r="D90" s="107" t="s">
        <v>1174</v>
      </c>
      <c r="E90" s="257"/>
      <c r="F90" s="92" t="s">
        <v>133</v>
      </c>
      <c r="G90" s="31"/>
      <c r="H90" s="31"/>
      <c r="I90" s="223"/>
      <c r="J90" s="99">
        <v>4300000</v>
      </c>
      <c r="K90" s="129"/>
      <c r="L90" s="35"/>
      <c r="M90" s="35"/>
      <c r="N90" s="35"/>
      <c r="O90" s="92" t="s">
        <v>131</v>
      </c>
      <c r="P90" s="129"/>
      <c r="Q90" s="35"/>
      <c r="R90" s="35"/>
      <c r="S90" s="35"/>
      <c r="T90" s="40">
        <f t="shared" si="54"/>
        <v>0</v>
      </c>
      <c r="U90" s="35"/>
      <c r="V90" s="35"/>
      <c r="W90" s="35"/>
      <c r="X90" s="40">
        <f t="shared" si="55"/>
        <v>0</v>
      </c>
      <c r="Y90" s="35"/>
      <c r="Z90" s="35"/>
      <c r="AA90" s="35"/>
      <c r="AB90" s="40">
        <f t="shared" si="51"/>
        <v>0</v>
      </c>
      <c r="AC90" s="99"/>
      <c r="AD90" s="99"/>
      <c r="AE90" s="99">
        <v>4300000</v>
      </c>
      <c r="AF90" s="40">
        <f t="shared" si="52"/>
        <v>4300000</v>
      </c>
      <c r="AG90" s="40">
        <f t="shared" si="47"/>
        <v>4300000</v>
      </c>
      <c r="AH90" s="41">
        <f t="shared" si="60"/>
        <v>1.7453011703064233E-2</v>
      </c>
      <c r="AI90" s="42">
        <f t="shared" si="61"/>
        <v>1.8274038328732951E-3</v>
      </c>
      <c r="AL90" s="104"/>
    </row>
    <row r="91" spans="1:38" outlineLevel="1">
      <c r="A91" s="16">
        <v>37</v>
      </c>
      <c r="B91" s="92" t="s">
        <v>1269</v>
      </c>
      <c r="C91" s="132">
        <v>41989</v>
      </c>
      <c r="D91" s="107" t="s">
        <v>1176</v>
      </c>
      <c r="E91" s="258"/>
      <c r="F91" s="92" t="s">
        <v>133</v>
      </c>
      <c r="G91" s="31"/>
      <c r="H91" s="31"/>
      <c r="I91" s="180"/>
      <c r="J91" s="99">
        <v>12500000</v>
      </c>
      <c r="K91" s="129"/>
      <c r="L91" s="35"/>
      <c r="M91" s="35"/>
      <c r="N91" s="35"/>
      <c r="O91" s="92" t="s">
        <v>131</v>
      </c>
      <c r="P91" s="129"/>
      <c r="Q91" s="35"/>
      <c r="R91" s="35"/>
      <c r="S91" s="35"/>
      <c r="T91" s="40">
        <f t="shared" si="54"/>
        <v>0</v>
      </c>
      <c r="U91" s="35"/>
      <c r="V91" s="35"/>
      <c r="W91" s="35"/>
      <c r="X91" s="40">
        <f t="shared" si="55"/>
        <v>0</v>
      </c>
      <c r="Y91" s="35"/>
      <c r="Z91" s="35"/>
      <c r="AA91" s="35"/>
      <c r="AB91" s="40">
        <f t="shared" si="51"/>
        <v>0</v>
      </c>
      <c r="AC91" s="99"/>
      <c r="AD91" s="99"/>
      <c r="AE91" s="99">
        <v>12500000</v>
      </c>
      <c r="AF91" s="40">
        <f t="shared" si="52"/>
        <v>12500000</v>
      </c>
      <c r="AG91" s="40">
        <f t="shared" si="47"/>
        <v>12500000</v>
      </c>
      <c r="AH91" s="41">
        <f t="shared" si="60"/>
        <v>5.0735499136814632E-2</v>
      </c>
      <c r="AI91" s="42">
        <f t="shared" si="61"/>
        <v>5.3122204443991133E-3</v>
      </c>
      <c r="AL91" s="104"/>
    </row>
    <row r="92" spans="1:38" ht="12.75" customHeight="1">
      <c r="A92" s="181" t="s">
        <v>60</v>
      </c>
      <c r="B92" s="182"/>
      <c r="C92" s="182"/>
      <c r="D92" s="182"/>
      <c r="E92" s="182"/>
      <c r="F92" s="182"/>
      <c r="G92" s="182"/>
      <c r="H92" s="183"/>
      <c r="I92" s="55">
        <f>SUM(I54:I54)</f>
        <v>246375816</v>
      </c>
      <c r="J92" s="55">
        <f>SUM(J55:J91)</f>
        <v>246375816</v>
      </c>
      <c r="K92" s="74"/>
      <c r="L92" s="55">
        <f>SUM(L55:L55)</f>
        <v>0</v>
      </c>
      <c r="M92" s="55">
        <f>SUM(M55:M55)</f>
        <v>0</v>
      </c>
      <c r="N92" s="55">
        <f>SUM(N55:N55)</f>
        <v>0</v>
      </c>
      <c r="O92" s="57"/>
      <c r="P92" s="75"/>
      <c r="Q92" s="55">
        <f t="shared" ref="Q92:X92" si="62">SUM(Q55:Q55)</f>
        <v>0</v>
      </c>
      <c r="R92" s="55">
        <f t="shared" si="62"/>
        <v>0</v>
      </c>
      <c r="S92" s="55">
        <f t="shared" si="62"/>
        <v>0</v>
      </c>
      <c r="T92" s="60">
        <f t="shared" si="62"/>
        <v>0</v>
      </c>
      <c r="U92" s="55">
        <f t="shared" si="62"/>
        <v>0</v>
      </c>
      <c r="V92" s="55">
        <f t="shared" si="62"/>
        <v>0</v>
      </c>
      <c r="W92" s="55">
        <f t="shared" si="62"/>
        <v>0</v>
      </c>
      <c r="X92" s="60">
        <f t="shared" si="62"/>
        <v>0</v>
      </c>
      <c r="Y92" s="55">
        <f>SUM(Y55:Y74)</f>
        <v>0</v>
      </c>
      <c r="Z92" s="55">
        <f t="shared" ref="Z92:AA92" si="63">SUM(Z55:Z74)</f>
        <v>26900000</v>
      </c>
      <c r="AA92" s="55">
        <f t="shared" si="63"/>
        <v>139375816</v>
      </c>
      <c r="AB92" s="60">
        <f>SUM(AB55:AB74)</f>
        <v>166275816</v>
      </c>
      <c r="AC92" s="55">
        <f>SUM(AC55:AC91)</f>
        <v>41200000</v>
      </c>
      <c r="AD92" s="55">
        <f t="shared" ref="AD92:AE92" si="64">SUM(AD55:AD91)</f>
        <v>17600000</v>
      </c>
      <c r="AE92" s="55">
        <f t="shared" si="64"/>
        <v>21300000</v>
      </c>
      <c r="AF92" s="60">
        <f>SUM(AF55:AF91)</f>
        <v>80100000</v>
      </c>
      <c r="AG92" s="53">
        <f>SUM(AG55:AG91)</f>
        <v>246375816</v>
      </c>
      <c r="AH92" s="54">
        <f>IF(ISERROR(AG92/I92),0,AG92/I92)</f>
        <v>1</v>
      </c>
      <c r="AI92" s="54">
        <f>IF(ISERROR(AG92/$AG$386),0,AG92/$AG$386)</f>
        <v>0.10470421174085713</v>
      </c>
    </row>
    <row r="93" spans="1:38" ht="12.75" customHeight="1">
      <c r="A93" s="36"/>
      <c r="B93" s="187" t="s">
        <v>15</v>
      </c>
      <c r="C93" s="188"/>
      <c r="D93" s="189"/>
      <c r="E93" s="18"/>
      <c r="F93" s="19"/>
      <c r="G93" s="20"/>
      <c r="H93" s="20"/>
      <c r="I93" s="179">
        <v>169435774</v>
      </c>
      <c r="J93" s="22"/>
      <c r="K93" s="23"/>
      <c r="L93" s="24"/>
      <c r="M93" s="24"/>
      <c r="N93" s="24"/>
      <c r="O93" s="19"/>
      <c r="P93" s="25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6"/>
      <c r="AI93" s="26"/>
    </row>
    <row r="94" spans="1:38" outlineLevel="1">
      <c r="A94" s="16">
        <v>1</v>
      </c>
      <c r="B94" s="92" t="s">
        <v>713</v>
      </c>
      <c r="C94" s="133">
        <v>41891</v>
      </c>
      <c r="D94" s="101" t="s">
        <v>244</v>
      </c>
      <c r="E94" s="256" t="s">
        <v>132</v>
      </c>
      <c r="F94" s="92" t="s">
        <v>133</v>
      </c>
      <c r="G94" s="133">
        <v>41891</v>
      </c>
      <c r="H94" s="133">
        <v>42139</v>
      </c>
      <c r="I94" s="223"/>
      <c r="J94" s="99">
        <v>4050000</v>
      </c>
      <c r="K94" s="39"/>
      <c r="L94" s="35"/>
      <c r="M94" s="35"/>
      <c r="N94" s="35"/>
      <c r="O94" s="92" t="s">
        <v>131</v>
      </c>
      <c r="P94" s="39"/>
      <c r="Q94" s="35"/>
      <c r="R94" s="35"/>
      <c r="S94" s="35"/>
      <c r="T94" s="40">
        <f>SUM(Q94:S94)</f>
        <v>0</v>
      </c>
      <c r="U94" s="35"/>
      <c r="V94" s="35"/>
      <c r="W94" s="35"/>
      <c r="X94" s="40">
        <f>SUM(U94:W94)</f>
        <v>0</v>
      </c>
      <c r="Y94" s="35"/>
      <c r="Z94" s="35"/>
      <c r="AA94" s="99">
        <v>4050000</v>
      </c>
      <c r="AB94" s="40">
        <f>SUM(Y94:AA94)</f>
        <v>4050000</v>
      </c>
      <c r="AC94" s="35"/>
      <c r="AD94" s="35"/>
      <c r="AE94" s="35"/>
      <c r="AF94" s="40">
        <f>SUM(AC94:AE94)</f>
        <v>0</v>
      </c>
      <c r="AG94" s="40">
        <f>SUM(T94,X94,AB94,AF94)</f>
        <v>4050000</v>
      </c>
      <c r="AH94" s="41">
        <f>IF(ISERROR(AG94/$I$93),0,AG94/$I$93)</f>
        <v>2.3902862449815349E-2</v>
      </c>
      <c r="AI94" s="42">
        <f>IF(ISERROR(AG94/$AG$386),"-",AG94/$AG$386)</f>
        <v>1.7211594239853127E-3</v>
      </c>
    </row>
    <row r="95" spans="1:38" outlineLevel="1">
      <c r="A95" s="16">
        <v>2</v>
      </c>
      <c r="B95" s="92" t="s">
        <v>714</v>
      </c>
      <c r="C95" s="133">
        <v>41891</v>
      </c>
      <c r="D95" s="101" t="s">
        <v>245</v>
      </c>
      <c r="E95" s="257"/>
      <c r="F95" s="92" t="s">
        <v>133</v>
      </c>
      <c r="G95" s="133">
        <v>41891</v>
      </c>
      <c r="H95" s="133">
        <v>42139</v>
      </c>
      <c r="I95" s="223"/>
      <c r="J95" s="99">
        <v>4050000</v>
      </c>
      <c r="K95" s="39"/>
      <c r="L95" s="35"/>
      <c r="M95" s="35"/>
      <c r="N95" s="35"/>
      <c r="O95" s="92" t="s">
        <v>131</v>
      </c>
      <c r="P95" s="39"/>
      <c r="Q95" s="35"/>
      <c r="R95" s="35"/>
      <c r="S95" s="35"/>
      <c r="T95" s="40">
        <f t="shared" ref="T95:T126" si="65">SUM(Q95:S95)</f>
        <v>0</v>
      </c>
      <c r="U95" s="35"/>
      <c r="V95" s="35"/>
      <c r="W95" s="35"/>
      <c r="X95" s="40">
        <f t="shared" ref="X95:X126" si="66">SUM(U95:W95)</f>
        <v>0</v>
      </c>
      <c r="Y95" s="35"/>
      <c r="Z95" s="35"/>
      <c r="AA95" s="99">
        <v>4050000</v>
      </c>
      <c r="AB95" s="40">
        <f t="shared" ref="AB95:AB134" si="67">SUM(Y95:AA95)</f>
        <v>4050000</v>
      </c>
      <c r="AC95" s="35"/>
      <c r="AD95" s="35"/>
      <c r="AE95" s="35"/>
      <c r="AF95" s="40">
        <f t="shared" ref="AF95:AF134" si="68">SUM(AC95:AE95)</f>
        <v>0</v>
      </c>
      <c r="AG95" s="40">
        <f t="shared" ref="AG95:AG134" si="69">SUM(T95,X95,AB95,AF95)</f>
        <v>4050000</v>
      </c>
      <c r="AH95" s="41">
        <f t="shared" ref="AH95:AH125" si="70">IF(ISERROR(AG95/$I$93),0,AG95/$I$93)</f>
        <v>2.3902862449815349E-2</v>
      </c>
      <c r="AI95" s="42">
        <f t="shared" ref="AI95:AI125" si="71">IF(ISERROR(AG95/$AG$386),"-",AG95/$AG$386)</f>
        <v>1.7211594239853127E-3</v>
      </c>
    </row>
    <row r="96" spans="1:38" outlineLevel="1">
      <c r="A96" s="16">
        <v>3</v>
      </c>
      <c r="B96" s="92" t="s">
        <v>715</v>
      </c>
      <c r="C96" s="133">
        <v>41891</v>
      </c>
      <c r="D96" s="101" t="s">
        <v>246</v>
      </c>
      <c r="E96" s="257"/>
      <c r="F96" s="92" t="s">
        <v>133</v>
      </c>
      <c r="G96" s="133">
        <v>41891</v>
      </c>
      <c r="H96" s="133">
        <v>42139</v>
      </c>
      <c r="I96" s="223"/>
      <c r="J96" s="99">
        <v>4425000</v>
      </c>
      <c r="K96" s="39"/>
      <c r="L96" s="35"/>
      <c r="M96" s="35"/>
      <c r="N96" s="35"/>
      <c r="O96" s="92" t="s">
        <v>131</v>
      </c>
      <c r="P96" s="39"/>
      <c r="Q96" s="35"/>
      <c r="R96" s="35"/>
      <c r="S96" s="35"/>
      <c r="T96" s="40">
        <f t="shared" si="65"/>
        <v>0</v>
      </c>
      <c r="U96" s="35"/>
      <c r="V96" s="35"/>
      <c r="W96" s="35"/>
      <c r="X96" s="40">
        <f t="shared" si="66"/>
        <v>0</v>
      </c>
      <c r="Y96" s="35"/>
      <c r="Z96" s="35"/>
      <c r="AA96" s="99">
        <v>4425000</v>
      </c>
      <c r="AB96" s="40">
        <f t="shared" si="67"/>
        <v>4425000</v>
      </c>
      <c r="AC96" s="35"/>
      <c r="AD96" s="35"/>
      <c r="AE96" s="35"/>
      <c r="AF96" s="40">
        <f t="shared" si="68"/>
        <v>0</v>
      </c>
      <c r="AG96" s="40">
        <f t="shared" si="69"/>
        <v>4425000</v>
      </c>
      <c r="AH96" s="41">
        <f t="shared" si="70"/>
        <v>2.6116090454427882E-2</v>
      </c>
      <c r="AI96" s="42">
        <f t="shared" si="71"/>
        <v>1.8805260373172862E-3</v>
      </c>
    </row>
    <row r="97" spans="1:35" outlineLevel="1">
      <c r="A97" s="16">
        <v>4</v>
      </c>
      <c r="B97" s="92" t="s">
        <v>716</v>
      </c>
      <c r="C97" s="133">
        <v>41891</v>
      </c>
      <c r="D97" s="101" t="s">
        <v>247</v>
      </c>
      <c r="E97" s="257"/>
      <c r="F97" s="92" t="s">
        <v>133</v>
      </c>
      <c r="G97" s="133">
        <v>41891</v>
      </c>
      <c r="H97" s="133">
        <v>42139</v>
      </c>
      <c r="I97" s="223"/>
      <c r="J97" s="99">
        <v>4050000</v>
      </c>
      <c r="K97" s="39"/>
      <c r="L97" s="35"/>
      <c r="M97" s="35"/>
      <c r="N97" s="35"/>
      <c r="O97" s="92" t="s">
        <v>131</v>
      </c>
      <c r="P97" s="39"/>
      <c r="Q97" s="35"/>
      <c r="R97" s="35"/>
      <c r="S97" s="35"/>
      <c r="T97" s="40">
        <f t="shared" si="65"/>
        <v>0</v>
      </c>
      <c r="U97" s="35"/>
      <c r="V97" s="35"/>
      <c r="W97" s="35"/>
      <c r="X97" s="40">
        <f t="shared" si="66"/>
        <v>0</v>
      </c>
      <c r="Y97" s="35"/>
      <c r="Z97" s="35"/>
      <c r="AA97" s="99">
        <v>4050000</v>
      </c>
      <c r="AB97" s="40">
        <f t="shared" si="67"/>
        <v>4050000</v>
      </c>
      <c r="AC97" s="35"/>
      <c r="AD97" s="35"/>
      <c r="AE97" s="35"/>
      <c r="AF97" s="40">
        <f t="shared" si="68"/>
        <v>0</v>
      </c>
      <c r="AG97" s="40">
        <f t="shared" si="69"/>
        <v>4050000</v>
      </c>
      <c r="AH97" s="41">
        <f t="shared" si="70"/>
        <v>2.3902862449815349E-2</v>
      </c>
      <c r="AI97" s="42">
        <f t="shared" si="71"/>
        <v>1.7211594239853127E-3</v>
      </c>
    </row>
    <row r="98" spans="1:35" outlineLevel="1">
      <c r="A98" s="16">
        <v>5</v>
      </c>
      <c r="B98" s="92" t="s">
        <v>717</v>
      </c>
      <c r="C98" s="133">
        <v>41891</v>
      </c>
      <c r="D98" s="101" t="s">
        <v>248</v>
      </c>
      <c r="E98" s="257"/>
      <c r="F98" s="92" t="s">
        <v>133</v>
      </c>
      <c r="G98" s="133">
        <v>41891</v>
      </c>
      <c r="H98" s="133">
        <v>42139</v>
      </c>
      <c r="I98" s="223"/>
      <c r="J98" s="99">
        <v>4050000</v>
      </c>
      <c r="K98" s="39"/>
      <c r="L98" s="35"/>
      <c r="M98" s="35"/>
      <c r="N98" s="35"/>
      <c r="O98" s="92" t="s">
        <v>131</v>
      </c>
      <c r="P98" s="39"/>
      <c r="Q98" s="35"/>
      <c r="R98" s="35"/>
      <c r="S98" s="35"/>
      <c r="T98" s="40">
        <f t="shared" si="65"/>
        <v>0</v>
      </c>
      <c r="U98" s="35"/>
      <c r="V98" s="35"/>
      <c r="W98" s="35"/>
      <c r="X98" s="40">
        <f t="shared" si="66"/>
        <v>0</v>
      </c>
      <c r="Y98" s="35"/>
      <c r="Z98" s="35"/>
      <c r="AA98" s="99">
        <v>4050000</v>
      </c>
      <c r="AB98" s="40">
        <f t="shared" si="67"/>
        <v>4050000</v>
      </c>
      <c r="AC98" s="35"/>
      <c r="AD98" s="35"/>
      <c r="AE98" s="35"/>
      <c r="AF98" s="40">
        <f t="shared" si="68"/>
        <v>0</v>
      </c>
      <c r="AG98" s="40">
        <f t="shared" si="69"/>
        <v>4050000</v>
      </c>
      <c r="AH98" s="41">
        <f t="shared" si="70"/>
        <v>2.3902862449815349E-2</v>
      </c>
      <c r="AI98" s="42">
        <f t="shared" si="71"/>
        <v>1.7211594239853127E-3</v>
      </c>
    </row>
    <row r="99" spans="1:35" outlineLevel="1">
      <c r="A99" s="16">
        <v>6</v>
      </c>
      <c r="B99" s="92" t="s">
        <v>718</v>
      </c>
      <c r="C99" s="133">
        <v>41891</v>
      </c>
      <c r="D99" s="101" t="s">
        <v>249</v>
      </c>
      <c r="E99" s="257"/>
      <c r="F99" s="92" t="s">
        <v>133</v>
      </c>
      <c r="G99" s="133">
        <v>41891</v>
      </c>
      <c r="H99" s="133">
        <v>42139</v>
      </c>
      <c r="I99" s="223"/>
      <c r="J99" s="99">
        <v>4050000</v>
      </c>
      <c r="K99" s="39"/>
      <c r="L99" s="35"/>
      <c r="M99" s="35"/>
      <c r="N99" s="35"/>
      <c r="O99" s="92" t="s">
        <v>131</v>
      </c>
      <c r="P99" s="39"/>
      <c r="Q99" s="35"/>
      <c r="R99" s="35"/>
      <c r="S99" s="35"/>
      <c r="T99" s="40">
        <f t="shared" si="65"/>
        <v>0</v>
      </c>
      <c r="U99" s="35"/>
      <c r="V99" s="35"/>
      <c r="W99" s="35"/>
      <c r="X99" s="40">
        <f t="shared" si="66"/>
        <v>0</v>
      </c>
      <c r="Y99" s="35"/>
      <c r="Z99" s="35"/>
      <c r="AA99" s="99">
        <v>4050000</v>
      </c>
      <c r="AB99" s="40">
        <f t="shared" si="67"/>
        <v>4050000</v>
      </c>
      <c r="AC99" s="35"/>
      <c r="AD99" s="35"/>
      <c r="AE99" s="35"/>
      <c r="AF99" s="40">
        <f t="shared" si="68"/>
        <v>0</v>
      </c>
      <c r="AG99" s="40">
        <f t="shared" si="69"/>
        <v>4050000</v>
      </c>
      <c r="AH99" s="41">
        <f t="shared" si="70"/>
        <v>2.3902862449815349E-2</v>
      </c>
      <c r="AI99" s="42">
        <f t="shared" si="71"/>
        <v>1.7211594239853127E-3</v>
      </c>
    </row>
    <row r="100" spans="1:35" outlineLevel="1">
      <c r="A100" s="16">
        <v>7</v>
      </c>
      <c r="B100" s="92" t="s">
        <v>719</v>
      </c>
      <c r="C100" s="133">
        <v>41891</v>
      </c>
      <c r="D100" s="101" t="s">
        <v>251</v>
      </c>
      <c r="E100" s="257"/>
      <c r="F100" s="92" t="s">
        <v>133</v>
      </c>
      <c r="G100" s="133">
        <v>41891</v>
      </c>
      <c r="H100" s="133">
        <v>42139</v>
      </c>
      <c r="I100" s="223"/>
      <c r="J100" s="99">
        <v>4050000</v>
      </c>
      <c r="K100" s="39"/>
      <c r="L100" s="35"/>
      <c r="M100" s="35"/>
      <c r="N100" s="35"/>
      <c r="O100" s="92" t="s">
        <v>131</v>
      </c>
      <c r="P100" s="39"/>
      <c r="Q100" s="35"/>
      <c r="R100" s="35"/>
      <c r="S100" s="35"/>
      <c r="T100" s="40">
        <f t="shared" si="65"/>
        <v>0</v>
      </c>
      <c r="U100" s="35"/>
      <c r="V100" s="35"/>
      <c r="W100" s="35"/>
      <c r="X100" s="40">
        <f t="shared" si="66"/>
        <v>0</v>
      </c>
      <c r="Y100" s="35"/>
      <c r="Z100" s="35"/>
      <c r="AA100" s="99">
        <v>4050000</v>
      </c>
      <c r="AB100" s="40">
        <f t="shared" si="67"/>
        <v>4050000</v>
      </c>
      <c r="AC100" s="35"/>
      <c r="AD100" s="35"/>
      <c r="AE100" s="35"/>
      <c r="AF100" s="40">
        <f t="shared" si="68"/>
        <v>0</v>
      </c>
      <c r="AG100" s="40">
        <f t="shared" si="69"/>
        <v>4050000</v>
      </c>
      <c r="AH100" s="41">
        <f t="shared" si="70"/>
        <v>2.3902862449815349E-2</v>
      </c>
      <c r="AI100" s="42">
        <f t="shared" si="71"/>
        <v>1.7211594239853127E-3</v>
      </c>
    </row>
    <row r="101" spans="1:35" ht="22.5" outlineLevel="1">
      <c r="A101" s="16">
        <v>8</v>
      </c>
      <c r="B101" s="92" t="s">
        <v>720</v>
      </c>
      <c r="C101" s="133">
        <v>41891</v>
      </c>
      <c r="D101" s="101" t="s">
        <v>252</v>
      </c>
      <c r="E101" s="257"/>
      <c r="F101" s="92" t="s">
        <v>133</v>
      </c>
      <c r="G101" s="133">
        <v>41891</v>
      </c>
      <c r="H101" s="133">
        <v>42139</v>
      </c>
      <c r="I101" s="223"/>
      <c r="J101" s="99">
        <v>11174648</v>
      </c>
      <c r="K101" s="39"/>
      <c r="L101" s="35"/>
      <c r="M101" s="35"/>
      <c r="N101" s="35"/>
      <c r="O101" s="92" t="s">
        <v>131</v>
      </c>
      <c r="P101" s="39"/>
      <c r="Q101" s="35"/>
      <c r="R101" s="35"/>
      <c r="S101" s="35"/>
      <c r="T101" s="40">
        <f t="shared" si="65"/>
        <v>0</v>
      </c>
      <c r="U101" s="35"/>
      <c r="V101" s="35"/>
      <c r="W101" s="35"/>
      <c r="X101" s="40">
        <f t="shared" si="66"/>
        <v>0</v>
      </c>
      <c r="Y101" s="35"/>
      <c r="Z101" s="35"/>
      <c r="AA101" s="99">
        <v>11174648</v>
      </c>
      <c r="AB101" s="40">
        <f t="shared" si="67"/>
        <v>11174648</v>
      </c>
      <c r="AC101" s="35"/>
      <c r="AD101" s="35"/>
      <c r="AE101" s="35"/>
      <c r="AF101" s="40">
        <f t="shared" si="68"/>
        <v>0</v>
      </c>
      <c r="AG101" s="40">
        <f t="shared" si="69"/>
        <v>11174648</v>
      </c>
      <c r="AH101" s="41">
        <f t="shared" si="70"/>
        <v>6.5952117054099799E-2</v>
      </c>
      <c r="AI101" s="42">
        <f t="shared" si="71"/>
        <v>4.7489754851650929E-3</v>
      </c>
    </row>
    <row r="102" spans="1:35" outlineLevel="1">
      <c r="A102" s="16">
        <v>9</v>
      </c>
      <c r="B102" s="92" t="s">
        <v>721</v>
      </c>
      <c r="C102" s="133">
        <v>41891</v>
      </c>
      <c r="D102" s="101" t="s">
        <v>253</v>
      </c>
      <c r="E102" s="257"/>
      <c r="F102" s="92" t="s">
        <v>133</v>
      </c>
      <c r="G102" s="133">
        <v>41891</v>
      </c>
      <c r="H102" s="133">
        <v>42139</v>
      </c>
      <c r="I102" s="223"/>
      <c r="J102" s="99">
        <v>4050000</v>
      </c>
      <c r="K102" s="39"/>
      <c r="L102" s="35"/>
      <c r="M102" s="35"/>
      <c r="N102" s="35"/>
      <c r="O102" s="92" t="s">
        <v>131</v>
      </c>
      <c r="P102" s="39"/>
      <c r="Q102" s="35"/>
      <c r="R102" s="35"/>
      <c r="S102" s="35"/>
      <c r="T102" s="40">
        <f t="shared" si="65"/>
        <v>0</v>
      </c>
      <c r="U102" s="35"/>
      <c r="V102" s="35"/>
      <c r="W102" s="35"/>
      <c r="X102" s="40">
        <f t="shared" si="66"/>
        <v>0</v>
      </c>
      <c r="Y102" s="35"/>
      <c r="Z102" s="35"/>
      <c r="AA102" s="99">
        <v>4050000</v>
      </c>
      <c r="AB102" s="40">
        <f t="shared" si="67"/>
        <v>4050000</v>
      </c>
      <c r="AC102" s="35"/>
      <c r="AD102" s="35"/>
      <c r="AE102" s="35"/>
      <c r="AF102" s="40">
        <f t="shared" si="68"/>
        <v>0</v>
      </c>
      <c r="AG102" s="40">
        <f t="shared" si="69"/>
        <v>4050000</v>
      </c>
      <c r="AH102" s="41">
        <f t="shared" si="70"/>
        <v>2.3902862449815349E-2</v>
      </c>
      <c r="AI102" s="42">
        <f t="shared" si="71"/>
        <v>1.7211594239853127E-3</v>
      </c>
    </row>
    <row r="103" spans="1:35" outlineLevel="1">
      <c r="A103" s="16">
        <v>10</v>
      </c>
      <c r="B103" s="92" t="s">
        <v>722</v>
      </c>
      <c r="C103" s="133">
        <v>41891</v>
      </c>
      <c r="D103" s="101" t="s">
        <v>254</v>
      </c>
      <c r="E103" s="257"/>
      <c r="F103" s="92" t="s">
        <v>133</v>
      </c>
      <c r="G103" s="133">
        <v>41891</v>
      </c>
      <c r="H103" s="133">
        <v>42139</v>
      </c>
      <c r="I103" s="223"/>
      <c r="J103" s="99">
        <v>4050000</v>
      </c>
      <c r="K103" s="39"/>
      <c r="L103" s="35"/>
      <c r="M103" s="35"/>
      <c r="N103" s="35"/>
      <c r="O103" s="92" t="s">
        <v>131</v>
      </c>
      <c r="P103" s="39"/>
      <c r="Q103" s="35"/>
      <c r="R103" s="35"/>
      <c r="S103" s="35"/>
      <c r="T103" s="40">
        <f t="shared" si="65"/>
        <v>0</v>
      </c>
      <c r="U103" s="35"/>
      <c r="V103" s="35"/>
      <c r="W103" s="35"/>
      <c r="X103" s="40">
        <f t="shared" si="66"/>
        <v>0</v>
      </c>
      <c r="Y103" s="35"/>
      <c r="Z103" s="35"/>
      <c r="AA103" s="99">
        <v>4050000</v>
      </c>
      <c r="AB103" s="40">
        <f t="shared" si="67"/>
        <v>4050000</v>
      </c>
      <c r="AC103" s="35"/>
      <c r="AD103" s="35"/>
      <c r="AE103" s="35"/>
      <c r="AF103" s="40">
        <f t="shared" si="68"/>
        <v>0</v>
      </c>
      <c r="AG103" s="40">
        <f t="shared" si="69"/>
        <v>4050000</v>
      </c>
      <c r="AH103" s="41">
        <f t="shared" si="70"/>
        <v>2.3902862449815349E-2</v>
      </c>
      <c r="AI103" s="42">
        <f t="shared" si="71"/>
        <v>1.7211594239853127E-3</v>
      </c>
    </row>
    <row r="104" spans="1:35" outlineLevel="1">
      <c r="A104" s="16">
        <v>11</v>
      </c>
      <c r="B104" s="92" t="s">
        <v>723</v>
      </c>
      <c r="C104" s="133">
        <v>41891</v>
      </c>
      <c r="D104" s="101" t="s">
        <v>255</v>
      </c>
      <c r="E104" s="257"/>
      <c r="F104" s="92" t="s">
        <v>133</v>
      </c>
      <c r="G104" s="133">
        <v>41891</v>
      </c>
      <c r="H104" s="133">
        <v>42139</v>
      </c>
      <c r="I104" s="223"/>
      <c r="J104" s="99">
        <v>7753454</v>
      </c>
      <c r="K104" s="39"/>
      <c r="L104" s="35"/>
      <c r="M104" s="35"/>
      <c r="N104" s="35"/>
      <c r="O104" s="92" t="s">
        <v>131</v>
      </c>
      <c r="P104" s="39"/>
      <c r="Q104" s="35"/>
      <c r="R104" s="35"/>
      <c r="S104" s="35"/>
      <c r="T104" s="40">
        <f t="shared" si="65"/>
        <v>0</v>
      </c>
      <c r="U104" s="35"/>
      <c r="V104" s="35"/>
      <c r="W104" s="35"/>
      <c r="X104" s="40">
        <f t="shared" si="66"/>
        <v>0</v>
      </c>
      <c r="Y104" s="35"/>
      <c r="Z104" s="35"/>
      <c r="AA104" s="99">
        <v>7753454</v>
      </c>
      <c r="AB104" s="40">
        <f t="shared" si="67"/>
        <v>7753454</v>
      </c>
      <c r="AC104" s="35"/>
      <c r="AD104" s="35"/>
      <c r="AE104" s="35"/>
      <c r="AF104" s="40">
        <f t="shared" si="68"/>
        <v>0</v>
      </c>
      <c r="AG104" s="40">
        <f t="shared" si="69"/>
        <v>7753454</v>
      </c>
      <c r="AH104" s="41">
        <f t="shared" si="70"/>
        <v>4.5760430734066819E-2</v>
      </c>
      <c r="AI104" s="42">
        <f t="shared" si="71"/>
        <v>3.2950445482806466E-3</v>
      </c>
    </row>
    <row r="105" spans="1:35" outlineLevel="1">
      <c r="A105" s="16">
        <v>12</v>
      </c>
      <c r="B105" s="92" t="s">
        <v>724</v>
      </c>
      <c r="C105" s="133">
        <v>41891</v>
      </c>
      <c r="D105" s="101" t="s">
        <v>256</v>
      </c>
      <c r="E105" s="257"/>
      <c r="F105" s="92" t="s">
        <v>133</v>
      </c>
      <c r="G105" s="133">
        <v>41891</v>
      </c>
      <c r="H105" s="133">
        <v>42139</v>
      </c>
      <c r="I105" s="223"/>
      <c r="J105" s="99">
        <v>15000000</v>
      </c>
      <c r="K105" s="39"/>
      <c r="L105" s="35"/>
      <c r="M105" s="35"/>
      <c r="N105" s="35"/>
      <c r="O105" s="92" t="s">
        <v>131</v>
      </c>
      <c r="P105" s="39"/>
      <c r="Q105" s="35"/>
      <c r="R105" s="35"/>
      <c r="S105" s="35"/>
      <c r="T105" s="40">
        <f t="shared" si="65"/>
        <v>0</v>
      </c>
      <c r="U105" s="35"/>
      <c r="V105" s="35"/>
      <c r="W105" s="35"/>
      <c r="X105" s="40">
        <f t="shared" si="66"/>
        <v>0</v>
      </c>
      <c r="Y105" s="35"/>
      <c r="Z105" s="35"/>
      <c r="AA105" s="99">
        <v>15000000</v>
      </c>
      <c r="AB105" s="40">
        <f t="shared" si="67"/>
        <v>15000000</v>
      </c>
      <c r="AC105" s="35"/>
      <c r="AD105" s="35"/>
      <c r="AE105" s="35"/>
      <c r="AF105" s="40">
        <f t="shared" si="68"/>
        <v>0</v>
      </c>
      <c r="AG105" s="40">
        <f t="shared" si="69"/>
        <v>15000000</v>
      </c>
      <c r="AH105" s="41">
        <f t="shared" si="70"/>
        <v>8.8529120184501292E-2</v>
      </c>
      <c r="AI105" s="42">
        <f t="shared" si="71"/>
        <v>6.3746645332789361E-3</v>
      </c>
    </row>
    <row r="106" spans="1:35" ht="22.5" outlineLevel="1">
      <c r="A106" s="16">
        <v>13</v>
      </c>
      <c r="B106" s="92" t="s">
        <v>725</v>
      </c>
      <c r="C106" s="133">
        <v>41891</v>
      </c>
      <c r="D106" s="101" t="s">
        <v>746</v>
      </c>
      <c r="E106" s="257"/>
      <c r="F106" s="92" t="s">
        <v>133</v>
      </c>
      <c r="G106" s="133">
        <v>41891</v>
      </c>
      <c r="H106" s="133">
        <v>42139</v>
      </c>
      <c r="I106" s="223"/>
      <c r="J106" s="99">
        <v>4050000</v>
      </c>
      <c r="K106" s="39"/>
      <c r="L106" s="35"/>
      <c r="M106" s="35"/>
      <c r="N106" s="35"/>
      <c r="O106" s="92" t="s">
        <v>131</v>
      </c>
      <c r="P106" s="39"/>
      <c r="Q106" s="35"/>
      <c r="R106" s="35"/>
      <c r="S106" s="35"/>
      <c r="T106" s="40">
        <f t="shared" si="65"/>
        <v>0</v>
      </c>
      <c r="U106" s="35"/>
      <c r="V106" s="35"/>
      <c r="W106" s="35"/>
      <c r="X106" s="40">
        <f t="shared" si="66"/>
        <v>0</v>
      </c>
      <c r="Y106" s="35"/>
      <c r="Z106" s="35"/>
      <c r="AA106" s="99">
        <v>4050000</v>
      </c>
      <c r="AB106" s="40">
        <f t="shared" si="67"/>
        <v>4050000</v>
      </c>
      <c r="AC106" s="35"/>
      <c r="AD106" s="35"/>
      <c r="AE106" s="35"/>
      <c r="AF106" s="40">
        <f t="shared" si="68"/>
        <v>0</v>
      </c>
      <c r="AG106" s="40">
        <f t="shared" si="69"/>
        <v>4050000</v>
      </c>
      <c r="AH106" s="41">
        <f t="shared" si="70"/>
        <v>2.3902862449815349E-2</v>
      </c>
      <c r="AI106" s="42">
        <f t="shared" si="71"/>
        <v>1.7211594239853127E-3</v>
      </c>
    </row>
    <row r="107" spans="1:35" outlineLevel="1">
      <c r="A107" s="16">
        <v>14</v>
      </c>
      <c r="B107" s="92" t="s">
        <v>726</v>
      </c>
      <c r="C107" s="133">
        <v>41891</v>
      </c>
      <c r="D107" s="101" t="s">
        <v>258</v>
      </c>
      <c r="E107" s="257"/>
      <c r="F107" s="92" t="s">
        <v>133</v>
      </c>
      <c r="G107" s="133">
        <v>41891</v>
      </c>
      <c r="H107" s="133">
        <v>42139</v>
      </c>
      <c r="I107" s="223"/>
      <c r="J107" s="99">
        <v>4050000</v>
      </c>
      <c r="K107" s="39"/>
      <c r="L107" s="35"/>
      <c r="M107" s="35"/>
      <c r="N107" s="35"/>
      <c r="O107" s="92" t="s">
        <v>131</v>
      </c>
      <c r="P107" s="39"/>
      <c r="Q107" s="35"/>
      <c r="R107" s="35"/>
      <c r="S107" s="35"/>
      <c r="T107" s="40">
        <f t="shared" si="65"/>
        <v>0</v>
      </c>
      <c r="U107" s="35"/>
      <c r="V107" s="35"/>
      <c r="W107" s="35"/>
      <c r="X107" s="40">
        <f t="shared" si="66"/>
        <v>0</v>
      </c>
      <c r="Y107" s="35"/>
      <c r="Z107" s="35"/>
      <c r="AA107" s="99">
        <v>4050000</v>
      </c>
      <c r="AB107" s="40">
        <f t="shared" si="67"/>
        <v>4050000</v>
      </c>
      <c r="AC107" s="35"/>
      <c r="AD107" s="35"/>
      <c r="AE107" s="35"/>
      <c r="AF107" s="40">
        <f t="shared" si="68"/>
        <v>0</v>
      </c>
      <c r="AG107" s="40">
        <f t="shared" si="69"/>
        <v>4050000</v>
      </c>
      <c r="AH107" s="41">
        <f t="shared" si="70"/>
        <v>2.3902862449815349E-2</v>
      </c>
      <c r="AI107" s="42">
        <f t="shared" si="71"/>
        <v>1.7211594239853127E-3</v>
      </c>
    </row>
    <row r="108" spans="1:35" outlineLevel="1">
      <c r="A108" s="16">
        <v>15</v>
      </c>
      <c r="B108" s="92" t="s">
        <v>727</v>
      </c>
      <c r="C108" s="133">
        <v>41891</v>
      </c>
      <c r="D108" s="101" t="s">
        <v>250</v>
      </c>
      <c r="E108" s="257"/>
      <c r="F108" s="92" t="s">
        <v>133</v>
      </c>
      <c r="G108" s="133">
        <v>41891</v>
      </c>
      <c r="H108" s="133">
        <v>42139</v>
      </c>
      <c r="I108" s="223"/>
      <c r="J108" s="99">
        <v>4450000</v>
      </c>
      <c r="K108" s="39"/>
      <c r="L108" s="35"/>
      <c r="M108" s="35"/>
      <c r="N108" s="35"/>
      <c r="O108" s="92" t="s">
        <v>131</v>
      </c>
      <c r="P108" s="39"/>
      <c r="Q108" s="35"/>
      <c r="R108" s="35"/>
      <c r="S108" s="35"/>
      <c r="T108" s="40">
        <f t="shared" si="65"/>
        <v>0</v>
      </c>
      <c r="U108" s="35"/>
      <c r="V108" s="35"/>
      <c r="W108" s="35"/>
      <c r="X108" s="40">
        <f t="shared" si="66"/>
        <v>0</v>
      </c>
      <c r="Y108" s="35"/>
      <c r="Z108" s="35"/>
      <c r="AA108" s="99">
        <v>4450000</v>
      </c>
      <c r="AB108" s="40">
        <f t="shared" si="67"/>
        <v>4450000</v>
      </c>
      <c r="AC108" s="35"/>
      <c r="AD108" s="35"/>
      <c r="AE108" s="35"/>
      <c r="AF108" s="40">
        <f t="shared" si="68"/>
        <v>0</v>
      </c>
      <c r="AG108" s="40">
        <f t="shared" si="69"/>
        <v>4450000</v>
      </c>
      <c r="AH108" s="41">
        <f t="shared" si="70"/>
        <v>2.6263638988068719E-2</v>
      </c>
      <c r="AI108" s="42">
        <f t="shared" si="71"/>
        <v>1.8911504782060844E-3</v>
      </c>
    </row>
    <row r="109" spans="1:35" outlineLevel="1">
      <c r="A109" s="16">
        <v>16</v>
      </c>
      <c r="B109" s="92" t="s">
        <v>728</v>
      </c>
      <c r="C109" s="133">
        <v>41891</v>
      </c>
      <c r="D109" s="101" t="s">
        <v>259</v>
      </c>
      <c r="E109" s="257"/>
      <c r="F109" s="92" t="s">
        <v>133</v>
      </c>
      <c r="G109" s="133">
        <v>41891</v>
      </c>
      <c r="H109" s="133">
        <v>42139</v>
      </c>
      <c r="I109" s="223"/>
      <c r="J109" s="99">
        <v>5050000</v>
      </c>
      <c r="K109" s="39"/>
      <c r="L109" s="35"/>
      <c r="M109" s="35"/>
      <c r="N109" s="35"/>
      <c r="O109" s="92" t="s">
        <v>131</v>
      </c>
      <c r="P109" s="39"/>
      <c r="Q109" s="35"/>
      <c r="R109" s="35"/>
      <c r="S109" s="35"/>
      <c r="T109" s="40">
        <f t="shared" si="65"/>
        <v>0</v>
      </c>
      <c r="U109" s="35"/>
      <c r="V109" s="35"/>
      <c r="W109" s="35"/>
      <c r="X109" s="40">
        <f t="shared" si="66"/>
        <v>0</v>
      </c>
      <c r="Y109" s="35"/>
      <c r="Z109" s="35"/>
      <c r="AA109" s="99">
        <v>5050000</v>
      </c>
      <c r="AB109" s="40">
        <f t="shared" si="67"/>
        <v>5050000</v>
      </c>
      <c r="AC109" s="35"/>
      <c r="AD109" s="35"/>
      <c r="AE109" s="35"/>
      <c r="AF109" s="40">
        <f t="shared" si="68"/>
        <v>0</v>
      </c>
      <c r="AG109" s="40">
        <f t="shared" si="69"/>
        <v>5050000</v>
      </c>
      <c r="AH109" s="41">
        <f t="shared" si="70"/>
        <v>2.9804803795448771E-2</v>
      </c>
      <c r="AI109" s="42">
        <f t="shared" si="71"/>
        <v>2.1461370595372417E-3</v>
      </c>
    </row>
    <row r="110" spans="1:35" outlineLevel="1">
      <c r="A110" s="16">
        <v>17</v>
      </c>
      <c r="B110" s="92" t="s">
        <v>729</v>
      </c>
      <c r="C110" s="133">
        <v>41891</v>
      </c>
      <c r="D110" s="101" t="s">
        <v>260</v>
      </c>
      <c r="E110" s="257"/>
      <c r="F110" s="92" t="s">
        <v>133</v>
      </c>
      <c r="G110" s="133">
        <v>41891</v>
      </c>
      <c r="H110" s="133">
        <v>42139</v>
      </c>
      <c r="I110" s="223"/>
      <c r="J110" s="99">
        <v>4550000</v>
      </c>
      <c r="K110" s="39"/>
      <c r="L110" s="35"/>
      <c r="M110" s="35"/>
      <c r="N110" s="35"/>
      <c r="O110" s="92" t="s">
        <v>131</v>
      </c>
      <c r="P110" s="39"/>
      <c r="Q110" s="35"/>
      <c r="R110" s="35"/>
      <c r="S110" s="35"/>
      <c r="T110" s="40">
        <f t="shared" si="65"/>
        <v>0</v>
      </c>
      <c r="U110" s="35"/>
      <c r="V110" s="35"/>
      <c r="W110" s="35"/>
      <c r="X110" s="40">
        <f t="shared" si="66"/>
        <v>0</v>
      </c>
      <c r="Y110" s="35"/>
      <c r="Z110" s="35"/>
      <c r="AA110" s="99">
        <v>4550000</v>
      </c>
      <c r="AB110" s="40">
        <f t="shared" si="67"/>
        <v>4550000</v>
      </c>
      <c r="AC110" s="35"/>
      <c r="AD110" s="35"/>
      <c r="AE110" s="35"/>
      <c r="AF110" s="40">
        <f t="shared" si="68"/>
        <v>0</v>
      </c>
      <c r="AG110" s="40">
        <f t="shared" si="69"/>
        <v>4550000</v>
      </c>
      <c r="AH110" s="41">
        <f t="shared" si="70"/>
        <v>2.6853833122632061E-2</v>
      </c>
      <c r="AI110" s="42">
        <f t="shared" si="71"/>
        <v>1.9336482417612773E-3</v>
      </c>
    </row>
    <row r="111" spans="1:35" outlineLevel="1">
      <c r="A111" s="16">
        <v>18</v>
      </c>
      <c r="B111" s="92" t="s">
        <v>730</v>
      </c>
      <c r="C111" s="133">
        <v>41891</v>
      </c>
      <c r="D111" s="101" t="s">
        <v>262</v>
      </c>
      <c r="E111" s="257"/>
      <c r="F111" s="92" t="s">
        <v>133</v>
      </c>
      <c r="G111" s="133">
        <v>41891</v>
      </c>
      <c r="H111" s="133">
        <v>42139</v>
      </c>
      <c r="I111" s="223"/>
      <c r="J111" s="99">
        <v>4050000</v>
      </c>
      <c r="K111" s="39"/>
      <c r="L111" s="35"/>
      <c r="M111" s="35"/>
      <c r="N111" s="35"/>
      <c r="O111" s="92" t="s">
        <v>131</v>
      </c>
      <c r="P111" s="39"/>
      <c r="Q111" s="35"/>
      <c r="R111" s="35"/>
      <c r="S111" s="35"/>
      <c r="T111" s="40">
        <f t="shared" si="65"/>
        <v>0</v>
      </c>
      <c r="U111" s="35"/>
      <c r="V111" s="35"/>
      <c r="W111" s="35"/>
      <c r="X111" s="40">
        <f t="shared" si="66"/>
        <v>0</v>
      </c>
      <c r="Y111" s="35"/>
      <c r="Z111" s="35"/>
      <c r="AA111" s="99">
        <v>4050000</v>
      </c>
      <c r="AB111" s="40">
        <f t="shared" si="67"/>
        <v>4050000</v>
      </c>
      <c r="AC111" s="35"/>
      <c r="AD111" s="35"/>
      <c r="AE111" s="35"/>
      <c r="AF111" s="40">
        <f t="shared" si="68"/>
        <v>0</v>
      </c>
      <c r="AG111" s="40">
        <f t="shared" si="69"/>
        <v>4050000</v>
      </c>
      <c r="AH111" s="41">
        <f t="shared" si="70"/>
        <v>2.3902862449815349E-2</v>
      </c>
      <c r="AI111" s="42">
        <f t="shared" si="71"/>
        <v>1.7211594239853127E-3</v>
      </c>
    </row>
    <row r="112" spans="1:35" outlineLevel="1">
      <c r="A112" s="16">
        <v>19</v>
      </c>
      <c r="B112" s="92" t="s">
        <v>731</v>
      </c>
      <c r="C112" s="133">
        <v>41891</v>
      </c>
      <c r="D112" s="101" t="s">
        <v>263</v>
      </c>
      <c r="E112" s="257"/>
      <c r="F112" s="92" t="s">
        <v>133</v>
      </c>
      <c r="G112" s="133">
        <v>41891</v>
      </c>
      <c r="H112" s="133">
        <v>42139</v>
      </c>
      <c r="I112" s="223"/>
      <c r="J112" s="99">
        <v>4550000</v>
      </c>
      <c r="K112" s="39"/>
      <c r="L112" s="35"/>
      <c r="M112" s="35"/>
      <c r="N112" s="35"/>
      <c r="O112" s="92" t="s">
        <v>131</v>
      </c>
      <c r="P112" s="39"/>
      <c r="Q112" s="35"/>
      <c r="R112" s="35"/>
      <c r="S112" s="35"/>
      <c r="T112" s="40">
        <f t="shared" si="65"/>
        <v>0</v>
      </c>
      <c r="U112" s="35"/>
      <c r="V112" s="35"/>
      <c r="W112" s="35"/>
      <c r="X112" s="40">
        <f t="shared" si="66"/>
        <v>0</v>
      </c>
      <c r="Y112" s="35"/>
      <c r="Z112" s="35"/>
      <c r="AA112" s="99">
        <v>4550000</v>
      </c>
      <c r="AB112" s="40">
        <f t="shared" si="67"/>
        <v>4550000</v>
      </c>
      <c r="AC112" s="35"/>
      <c r="AD112" s="35"/>
      <c r="AE112" s="35"/>
      <c r="AF112" s="40">
        <f t="shared" si="68"/>
        <v>0</v>
      </c>
      <c r="AG112" s="40">
        <f t="shared" si="69"/>
        <v>4550000</v>
      </c>
      <c r="AH112" s="41">
        <f t="shared" si="70"/>
        <v>2.6853833122632061E-2</v>
      </c>
      <c r="AI112" s="42">
        <f t="shared" si="71"/>
        <v>1.9336482417612773E-3</v>
      </c>
    </row>
    <row r="113" spans="1:35" outlineLevel="1">
      <c r="A113" s="16">
        <v>20</v>
      </c>
      <c r="B113" s="92" t="s">
        <v>732</v>
      </c>
      <c r="C113" s="133">
        <v>41891</v>
      </c>
      <c r="D113" s="101" t="s">
        <v>264</v>
      </c>
      <c r="E113" s="257"/>
      <c r="F113" s="92" t="s">
        <v>133</v>
      </c>
      <c r="G113" s="133">
        <v>41891</v>
      </c>
      <c r="H113" s="133">
        <v>42139</v>
      </c>
      <c r="I113" s="223"/>
      <c r="J113" s="99">
        <v>4050000</v>
      </c>
      <c r="K113" s="39"/>
      <c r="L113" s="35"/>
      <c r="M113" s="35"/>
      <c r="N113" s="35"/>
      <c r="O113" s="92" t="s">
        <v>131</v>
      </c>
      <c r="P113" s="39"/>
      <c r="Q113" s="35"/>
      <c r="R113" s="35"/>
      <c r="S113" s="35"/>
      <c r="T113" s="40">
        <f t="shared" si="65"/>
        <v>0</v>
      </c>
      <c r="U113" s="35"/>
      <c r="V113" s="35"/>
      <c r="W113" s="35"/>
      <c r="X113" s="40">
        <f t="shared" si="66"/>
        <v>0</v>
      </c>
      <c r="Y113" s="35"/>
      <c r="Z113" s="35"/>
      <c r="AA113" s="99">
        <v>4050000</v>
      </c>
      <c r="AB113" s="40">
        <f t="shared" si="67"/>
        <v>4050000</v>
      </c>
      <c r="AC113" s="35"/>
      <c r="AD113" s="35"/>
      <c r="AE113" s="35"/>
      <c r="AF113" s="40">
        <f t="shared" si="68"/>
        <v>0</v>
      </c>
      <c r="AG113" s="40">
        <f t="shared" si="69"/>
        <v>4050000</v>
      </c>
      <c r="AH113" s="41">
        <f t="shared" si="70"/>
        <v>2.3902862449815349E-2</v>
      </c>
      <c r="AI113" s="42">
        <f t="shared" si="71"/>
        <v>1.7211594239853127E-3</v>
      </c>
    </row>
    <row r="114" spans="1:35" outlineLevel="1">
      <c r="A114" s="16">
        <v>21</v>
      </c>
      <c r="B114" s="92" t="s">
        <v>733</v>
      </c>
      <c r="C114" s="133">
        <v>41891</v>
      </c>
      <c r="D114" s="101" t="s">
        <v>265</v>
      </c>
      <c r="E114" s="257"/>
      <c r="F114" s="92" t="s">
        <v>133</v>
      </c>
      <c r="G114" s="133">
        <v>41891</v>
      </c>
      <c r="H114" s="133">
        <v>42139</v>
      </c>
      <c r="I114" s="223"/>
      <c r="J114" s="99">
        <v>5050000</v>
      </c>
      <c r="K114" s="39"/>
      <c r="L114" s="35"/>
      <c r="M114" s="35"/>
      <c r="N114" s="35"/>
      <c r="O114" s="92" t="s">
        <v>131</v>
      </c>
      <c r="P114" s="39"/>
      <c r="Q114" s="35"/>
      <c r="R114" s="35"/>
      <c r="S114" s="35"/>
      <c r="T114" s="40">
        <f t="shared" si="65"/>
        <v>0</v>
      </c>
      <c r="U114" s="35"/>
      <c r="V114" s="35"/>
      <c r="W114" s="35"/>
      <c r="X114" s="40">
        <f t="shared" si="66"/>
        <v>0</v>
      </c>
      <c r="Y114" s="35"/>
      <c r="Z114" s="35"/>
      <c r="AA114" s="99">
        <v>5050000</v>
      </c>
      <c r="AB114" s="40">
        <f t="shared" si="67"/>
        <v>5050000</v>
      </c>
      <c r="AC114" s="35"/>
      <c r="AD114" s="35"/>
      <c r="AE114" s="35"/>
      <c r="AF114" s="40">
        <f t="shared" si="68"/>
        <v>0</v>
      </c>
      <c r="AG114" s="40">
        <f t="shared" si="69"/>
        <v>5050000</v>
      </c>
      <c r="AH114" s="41">
        <f t="shared" si="70"/>
        <v>2.9804803795448771E-2</v>
      </c>
      <c r="AI114" s="42">
        <f t="shared" si="71"/>
        <v>2.1461370595372417E-3</v>
      </c>
    </row>
    <row r="115" spans="1:35" outlineLevel="1">
      <c r="A115" s="16">
        <v>22</v>
      </c>
      <c r="B115" s="92" t="s">
        <v>734</v>
      </c>
      <c r="C115" s="133">
        <v>41891</v>
      </c>
      <c r="D115" s="101" t="s">
        <v>266</v>
      </c>
      <c r="E115" s="257"/>
      <c r="F115" s="92" t="s">
        <v>133</v>
      </c>
      <c r="G115" s="133">
        <v>41891</v>
      </c>
      <c r="H115" s="133">
        <v>42139</v>
      </c>
      <c r="I115" s="223"/>
      <c r="J115" s="99">
        <v>4050000</v>
      </c>
      <c r="K115" s="39"/>
      <c r="L115" s="35"/>
      <c r="M115" s="35"/>
      <c r="N115" s="35"/>
      <c r="O115" s="92" t="s">
        <v>131</v>
      </c>
      <c r="P115" s="39"/>
      <c r="Q115" s="35"/>
      <c r="R115" s="35"/>
      <c r="S115" s="35"/>
      <c r="T115" s="40">
        <f t="shared" si="65"/>
        <v>0</v>
      </c>
      <c r="U115" s="35"/>
      <c r="V115" s="35"/>
      <c r="W115" s="35"/>
      <c r="X115" s="40">
        <f t="shared" si="66"/>
        <v>0</v>
      </c>
      <c r="Y115" s="35"/>
      <c r="Z115" s="35"/>
      <c r="AA115" s="99">
        <v>4050000</v>
      </c>
      <c r="AB115" s="40">
        <f t="shared" si="67"/>
        <v>4050000</v>
      </c>
      <c r="AC115" s="35"/>
      <c r="AD115" s="35"/>
      <c r="AE115" s="35"/>
      <c r="AF115" s="40">
        <f t="shared" si="68"/>
        <v>0</v>
      </c>
      <c r="AG115" s="40">
        <f t="shared" si="69"/>
        <v>4050000</v>
      </c>
      <c r="AH115" s="41">
        <f t="shared" si="70"/>
        <v>2.3902862449815349E-2</v>
      </c>
      <c r="AI115" s="42">
        <f t="shared" si="71"/>
        <v>1.7211594239853127E-3</v>
      </c>
    </row>
    <row r="116" spans="1:35" outlineLevel="1">
      <c r="A116" s="16">
        <v>23</v>
      </c>
      <c r="B116" s="92" t="s">
        <v>735</v>
      </c>
      <c r="C116" s="133">
        <v>41891</v>
      </c>
      <c r="D116" s="101" t="s">
        <v>267</v>
      </c>
      <c r="E116" s="257"/>
      <c r="F116" s="92" t="s">
        <v>133</v>
      </c>
      <c r="G116" s="133">
        <v>41891</v>
      </c>
      <c r="H116" s="133">
        <v>42139</v>
      </c>
      <c r="I116" s="223"/>
      <c r="J116" s="99">
        <v>4050000</v>
      </c>
      <c r="K116" s="39"/>
      <c r="L116" s="35"/>
      <c r="M116" s="35"/>
      <c r="N116" s="35"/>
      <c r="O116" s="92" t="s">
        <v>131</v>
      </c>
      <c r="P116" s="39"/>
      <c r="Q116" s="35"/>
      <c r="R116" s="35"/>
      <c r="S116" s="35"/>
      <c r="T116" s="40">
        <f t="shared" si="65"/>
        <v>0</v>
      </c>
      <c r="U116" s="35"/>
      <c r="V116" s="35"/>
      <c r="W116" s="35"/>
      <c r="X116" s="40">
        <f t="shared" si="66"/>
        <v>0</v>
      </c>
      <c r="Y116" s="35"/>
      <c r="Z116" s="35"/>
      <c r="AA116" s="99">
        <v>4050000</v>
      </c>
      <c r="AB116" s="40">
        <f t="shared" si="67"/>
        <v>4050000</v>
      </c>
      <c r="AC116" s="35"/>
      <c r="AD116" s="35"/>
      <c r="AE116" s="35"/>
      <c r="AF116" s="40">
        <f t="shared" si="68"/>
        <v>0</v>
      </c>
      <c r="AG116" s="40">
        <f t="shared" si="69"/>
        <v>4050000</v>
      </c>
      <c r="AH116" s="41">
        <f t="shared" si="70"/>
        <v>2.3902862449815349E-2</v>
      </c>
      <c r="AI116" s="42">
        <f t="shared" si="71"/>
        <v>1.7211594239853127E-3</v>
      </c>
    </row>
    <row r="117" spans="1:35" outlineLevel="1">
      <c r="A117" s="16">
        <v>24</v>
      </c>
      <c r="B117" s="92" t="s">
        <v>736</v>
      </c>
      <c r="C117" s="133">
        <v>41891</v>
      </c>
      <c r="D117" s="101" t="s">
        <v>268</v>
      </c>
      <c r="E117" s="257"/>
      <c r="F117" s="92" t="s">
        <v>133</v>
      </c>
      <c r="G117" s="133">
        <v>41891</v>
      </c>
      <c r="H117" s="133">
        <v>42139</v>
      </c>
      <c r="I117" s="223"/>
      <c r="J117" s="99">
        <v>4050000</v>
      </c>
      <c r="K117" s="39"/>
      <c r="L117" s="35"/>
      <c r="M117" s="35"/>
      <c r="N117" s="35"/>
      <c r="O117" s="92" t="s">
        <v>131</v>
      </c>
      <c r="P117" s="39"/>
      <c r="Q117" s="35"/>
      <c r="R117" s="35"/>
      <c r="S117" s="35"/>
      <c r="T117" s="40">
        <f t="shared" si="65"/>
        <v>0</v>
      </c>
      <c r="U117" s="35"/>
      <c r="V117" s="35"/>
      <c r="W117" s="35"/>
      <c r="X117" s="40">
        <f t="shared" si="66"/>
        <v>0</v>
      </c>
      <c r="Y117" s="35"/>
      <c r="Z117" s="35"/>
      <c r="AA117" s="99">
        <v>4050000</v>
      </c>
      <c r="AB117" s="40">
        <f t="shared" si="67"/>
        <v>4050000</v>
      </c>
      <c r="AC117" s="35"/>
      <c r="AD117" s="35"/>
      <c r="AE117" s="35"/>
      <c r="AF117" s="40">
        <f t="shared" si="68"/>
        <v>0</v>
      </c>
      <c r="AG117" s="40">
        <f t="shared" si="69"/>
        <v>4050000</v>
      </c>
      <c r="AH117" s="41">
        <f t="shared" si="70"/>
        <v>2.3902862449815349E-2</v>
      </c>
      <c r="AI117" s="42">
        <f t="shared" si="71"/>
        <v>1.7211594239853127E-3</v>
      </c>
    </row>
    <row r="118" spans="1:35" outlineLevel="1">
      <c r="A118" s="16">
        <v>25</v>
      </c>
      <c r="B118" s="92" t="s">
        <v>737</v>
      </c>
      <c r="C118" s="133">
        <v>41891</v>
      </c>
      <c r="D118" s="101" t="s">
        <v>269</v>
      </c>
      <c r="E118" s="257"/>
      <c r="F118" s="92" t="s">
        <v>133</v>
      </c>
      <c r="G118" s="133">
        <v>41891</v>
      </c>
      <c r="H118" s="133">
        <v>42139</v>
      </c>
      <c r="I118" s="223"/>
      <c r="J118" s="99">
        <v>4050000</v>
      </c>
      <c r="K118" s="39"/>
      <c r="L118" s="35"/>
      <c r="M118" s="35"/>
      <c r="N118" s="35"/>
      <c r="O118" s="92" t="s">
        <v>131</v>
      </c>
      <c r="P118" s="39"/>
      <c r="Q118" s="35"/>
      <c r="R118" s="35"/>
      <c r="S118" s="35"/>
      <c r="T118" s="40">
        <f t="shared" si="65"/>
        <v>0</v>
      </c>
      <c r="U118" s="35"/>
      <c r="V118" s="35"/>
      <c r="W118" s="35"/>
      <c r="X118" s="40">
        <f t="shared" si="66"/>
        <v>0</v>
      </c>
      <c r="Y118" s="35"/>
      <c r="Z118" s="35"/>
      <c r="AA118" s="99">
        <v>4050000</v>
      </c>
      <c r="AB118" s="40">
        <f t="shared" si="67"/>
        <v>4050000</v>
      </c>
      <c r="AC118" s="35"/>
      <c r="AD118" s="35"/>
      <c r="AE118" s="35"/>
      <c r="AF118" s="40">
        <f t="shared" si="68"/>
        <v>0</v>
      </c>
      <c r="AG118" s="40">
        <f t="shared" si="69"/>
        <v>4050000</v>
      </c>
      <c r="AH118" s="41">
        <f t="shared" si="70"/>
        <v>2.3902862449815349E-2</v>
      </c>
      <c r="AI118" s="42">
        <f t="shared" si="71"/>
        <v>1.7211594239853127E-3</v>
      </c>
    </row>
    <row r="119" spans="1:35" outlineLevel="1">
      <c r="A119" s="16">
        <v>26</v>
      </c>
      <c r="B119" s="92" t="s">
        <v>738</v>
      </c>
      <c r="C119" s="133">
        <v>41891</v>
      </c>
      <c r="D119" s="101" t="s">
        <v>270</v>
      </c>
      <c r="E119" s="257"/>
      <c r="F119" s="92" t="s">
        <v>133</v>
      </c>
      <c r="G119" s="133">
        <v>41891</v>
      </c>
      <c r="H119" s="133">
        <v>42139</v>
      </c>
      <c r="I119" s="223"/>
      <c r="J119" s="99">
        <v>4050000</v>
      </c>
      <c r="K119" s="39"/>
      <c r="L119" s="35"/>
      <c r="M119" s="35"/>
      <c r="N119" s="35"/>
      <c r="O119" s="92" t="s">
        <v>131</v>
      </c>
      <c r="P119" s="39"/>
      <c r="Q119" s="35"/>
      <c r="R119" s="35"/>
      <c r="S119" s="35"/>
      <c r="T119" s="40">
        <f t="shared" si="65"/>
        <v>0</v>
      </c>
      <c r="U119" s="35"/>
      <c r="V119" s="35"/>
      <c r="W119" s="35"/>
      <c r="X119" s="40">
        <f t="shared" si="66"/>
        <v>0</v>
      </c>
      <c r="Y119" s="35"/>
      <c r="Z119" s="35"/>
      <c r="AA119" s="99">
        <v>4050000</v>
      </c>
      <c r="AB119" s="40">
        <f t="shared" si="67"/>
        <v>4050000</v>
      </c>
      <c r="AC119" s="35"/>
      <c r="AD119" s="35"/>
      <c r="AE119" s="35"/>
      <c r="AF119" s="40">
        <f t="shared" si="68"/>
        <v>0</v>
      </c>
      <c r="AG119" s="40">
        <f t="shared" si="69"/>
        <v>4050000</v>
      </c>
      <c r="AH119" s="41">
        <f t="shared" si="70"/>
        <v>2.3902862449815349E-2</v>
      </c>
      <c r="AI119" s="42">
        <f t="shared" si="71"/>
        <v>1.7211594239853127E-3</v>
      </c>
    </row>
    <row r="120" spans="1:35" outlineLevel="1">
      <c r="A120" s="16">
        <v>27</v>
      </c>
      <c r="B120" s="92" t="s">
        <v>739</v>
      </c>
      <c r="C120" s="133">
        <v>41891</v>
      </c>
      <c r="D120" s="101" t="s">
        <v>271</v>
      </c>
      <c r="E120" s="257"/>
      <c r="F120" s="92" t="s">
        <v>133</v>
      </c>
      <c r="G120" s="133">
        <v>41891</v>
      </c>
      <c r="H120" s="133">
        <v>42139</v>
      </c>
      <c r="I120" s="223"/>
      <c r="J120" s="99">
        <v>4525385</v>
      </c>
      <c r="K120" s="39"/>
      <c r="L120" s="35"/>
      <c r="M120" s="35"/>
      <c r="N120" s="35"/>
      <c r="O120" s="92" t="s">
        <v>131</v>
      </c>
      <c r="P120" s="39"/>
      <c r="Q120" s="35"/>
      <c r="R120" s="35"/>
      <c r="S120" s="35"/>
      <c r="T120" s="40">
        <f t="shared" si="65"/>
        <v>0</v>
      </c>
      <c r="U120" s="35"/>
      <c r="V120" s="35"/>
      <c r="W120" s="35"/>
      <c r="X120" s="40">
        <f t="shared" si="66"/>
        <v>0</v>
      </c>
      <c r="Y120" s="35"/>
      <c r="Z120" s="35"/>
      <c r="AA120" s="99">
        <v>4525385</v>
      </c>
      <c r="AB120" s="40">
        <f t="shared" si="67"/>
        <v>4525385</v>
      </c>
      <c r="AC120" s="35"/>
      <c r="AD120" s="35"/>
      <c r="AE120" s="35"/>
      <c r="AF120" s="40">
        <f t="shared" si="68"/>
        <v>0</v>
      </c>
      <c r="AG120" s="40">
        <f t="shared" si="69"/>
        <v>4525385</v>
      </c>
      <c r="AH120" s="41">
        <f t="shared" si="70"/>
        <v>2.6708556836409294E-2</v>
      </c>
      <c r="AI120" s="42">
        <f t="shared" si="71"/>
        <v>1.9231874172621665E-3</v>
      </c>
    </row>
    <row r="121" spans="1:35" outlineLevel="1">
      <c r="A121" s="16">
        <v>28</v>
      </c>
      <c r="B121" s="92" t="s">
        <v>740</v>
      </c>
      <c r="C121" s="133">
        <v>41891</v>
      </c>
      <c r="D121" s="101" t="s">
        <v>272</v>
      </c>
      <c r="E121" s="257"/>
      <c r="F121" s="92" t="s">
        <v>133</v>
      </c>
      <c r="G121" s="133">
        <v>41891</v>
      </c>
      <c r="H121" s="133">
        <v>42139</v>
      </c>
      <c r="I121" s="223"/>
      <c r="J121" s="99">
        <v>4050000</v>
      </c>
      <c r="K121" s="39"/>
      <c r="L121" s="35"/>
      <c r="M121" s="35"/>
      <c r="N121" s="35"/>
      <c r="O121" s="92" t="s">
        <v>131</v>
      </c>
      <c r="P121" s="39"/>
      <c r="Q121" s="35"/>
      <c r="R121" s="35"/>
      <c r="S121" s="35"/>
      <c r="T121" s="40">
        <f t="shared" si="65"/>
        <v>0</v>
      </c>
      <c r="U121" s="35"/>
      <c r="V121" s="35"/>
      <c r="W121" s="35"/>
      <c r="X121" s="40">
        <f t="shared" si="66"/>
        <v>0</v>
      </c>
      <c r="Y121" s="35"/>
      <c r="Z121" s="35"/>
      <c r="AA121" s="99">
        <v>4050000</v>
      </c>
      <c r="AB121" s="40">
        <f t="shared" si="67"/>
        <v>4050000</v>
      </c>
      <c r="AC121" s="35"/>
      <c r="AD121" s="35"/>
      <c r="AE121" s="35"/>
      <c r="AF121" s="40">
        <f t="shared" si="68"/>
        <v>0</v>
      </c>
      <c r="AG121" s="40">
        <f t="shared" si="69"/>
        <v>4050000</v>
      </c>
      <c r="AH121" s="41">
        <f t="shared" si="70"/>
        <v>2.3902862449815349E-2</v>
      </c>
      <c r="AI121" s="42">
        <f t="shared" si="71"/>
        <v>1.7211594239853127E-3</v>
      </c>
    </row>
    <row r="122" spans="1:35" outlineLevel="1">
      <c r="A122" s="16">
        <v>29</v>
      </c>
      <c r="B122" s="92" t="s">
        <v>741</v>
      </c>
      <c r="C122" s="133">
        <v>41891</v>
      </c>
      <c r="D122" s="101" t="s">
        <v>273</v>
      </c>
      <c r="E122" s="257"/>
      <c r="F122" s="92" t="s">
        <v>133</v>
      </c>
      <c r="G122" s="133">
        <v>41891</v>
      </c>
      <c r="H122" s="133">
        <v>42139</v>
      </c>
      <c r="I122" s="223"/>
      <c r="J122" s="99">
        <v>5050000</v>
      </c>
      <c r="K122" s="39"/>
      <c r="L122" s="35"/>
      <c r="M122" s="35"/>
      <c r="N122" s="35"/>
      <c r="O122" s="92" t="s">
        <v>131</v>
      </c>
      <c r="P122" s="39"/>
      <c r="Q122" s="35"/>
      <c r="R122" s="35"/>
      <c r="S122" s="35"/>
      <c r="T122" s="40">
        <f t="shared" si="65"/>
        <v>0</v>
      </c>
      <c r="U122" s="35"/>
      <c r="V122" s="35"/>
      <c r="W122" s="35"/>
      <c r="X122" s="40">
        <f t="shared" si="66"/>
        <v>0</v>
      </c>
      <c r="Y122" s="35"/>
      <c r="Z122" s="35"/>
      <c r="AA122" s="99">
        <v>5050000</v>
      </c>
      <c r="AB122" s="40">
        <f t="shared" si="67"/>
        <v>5050000</v>
      </c>
      <c r="AC122" s="35"/>
      <c r="AD122" s="35"/>
      <c r="AE122" s="35"/>
      <c r="AF122" s="40">
        <f t="shared" si="68"/>
        <v>0</v>
      </c>
      <c r="AG122" s="40">
        <f t="shared" si="69"/>
        <v>5050000</v>
      </c>
      <c r="AH122" s="41">
        <f t="shared" si="70"/>
        <v>2.9804803795448771E-2</v>
      </c>
      <c r="AI122" s="42">
        <f t="shared" si="71"/>
        <v>2.1461370595372417E-3</v>
      </c>
    </row>
    <row r="123" spans="1:35" outlineLevel="1">
      <c r="A123" s="16">
        <v>30</v>
      </c>
      <c r="B123" s="92" t="s">
        <v>742</v>
      </c>
      <c r="C123" s="133">
        <v>41891</v>
      </c>
      <c r="D123" s="101" t="s">
        <v>274</v>
      </c>
      <c r="E123" s="257"/>
      <c r="F123" s="92" t="s">
        <v>133</v>
      </c>
      <c r="G123" s="133">
        <v>41891</v>
      </c>
      <c r="H123" s="133">
        <v>42139</v>
      </c>
      <c r="I123" s="223"/>
      <c r="J123" s="99">
        <v>4050000</v>
      </c>
      <c r="K123" s="39"/>
      <c r="L123" s="35"/>
      <c r="M123" s="35"/>
      <c r="N123" s="35"/>
      <c r="O123" s="92" t="s">
        <v>131</v>
      </c>
      <c r="P123" s="39"/>
      <c r="Q123" s="35"/>
      <c r="R123" s="35"/>
      <c r="S123" s="35"/>
      <c r="T123" s="40">
        <f t="shared" si="65"/>
        <v>0</v>
      </c>
      <c r="U123" s="35"/>
      <c r="V123" s="35"/>
      <c r="W123" s="35"/>
      <c r="X123" s="40">
        <f t="shared" si="66"/>
        <v>0</v>
      </c>
      <c r="Y123" s="35"/>
      <c r="Z123" s="35"/>
      <c r="AA123" s="99">
        <v>4050000</v>
      </c>
      <c r="AB123" s="40">
        <f t="shared" si="67"/>
        <v>4050000</v>
      </c>
      <c r="AC123" s="35"/>
      <c r="AD123" s="35"/>
      <c r="AE123" s="35"/>
      <c r="AF123" s="40">
        <f t="shared" si="68"/>
        <v>0</v>
      </c>
      <c r="AG123" s="40">
        <f t="shared" si="69"/>
        <v>4050000</v>
      </c>
      <c r="AH123" s="41">
        <f t="shared" si="70"/>
        <v>2.3902862449815349E-2</v>
      </c>
      <c r="AI123" s="42">
        <f t="shared" si="71"/>
        <v>1.7211594239853127E-3</v>
      </c>
    </row>
    <row r="124" spans="1:35" outlineLevel="1">
      <c r="A124" s="16">
        <v>31</v>
      </c>
      <c r="B124" s="92" t="s">
        <v>743</v>
      </c>
      <c r="C124" s="133">
        <v>41891</v>
      </c>
      <c r="D124" s="101" t="s">
        <v>275</v>
      </c>
      <c r="E124" s="257"/>
      <c r="F124" s="92" t="s">
        <v>133</v>
      </c>
      <c r="G124" s="133">
        <v>41891</v>
      </c>
      <c r="H124" s="133">
        <v>42139</v>
      </c>
      <c r="I124" s="223"/>
      <c r="J124" s="99">
        <v>4050000</v>
      </c>
      <c r="K124" s="39"/>
      <c r="L124" s="35"/>
      <c r="M124" s="35"/>
      <c r="N124" s="35"/>
      <c r="O124" s="92" t="s">
        <v>131</v>
      </c>
      <c r="P124" s="39"/>
      <c r="Q124" s="35"/>
      <c r="R124" s="35"/>
      <c r="S124" s="35"/>
      <c r="T124" s="40">
        <f t="shared" si="65"/>
        <v>0</v>
      </c>
      <c r="U124" s="35"/>
      <c r="V124" s="35"/>
      <c r="W124" s="35"/>
      <c r="X124" s="40">
        <f t="shared" si="66"/>
        <v>0</v>
      </c>
      <c r="Y124" s="35"/>
      <c r="Z124" s="35"/>
      <c r="AA124" s="99">
        <v>4050000</v>
      </c>
      <c r="AB124" s="40">
        <f t="shared" si="67"/>
        <v>4050000</v>
      </c>
      <c r="AC124" s="35"/>
      <c r="AD124" s="35"/>
      <c r="AE124" s="35"/>
      <c r="AF124" s="40">
        <f t="shared" si="68"/>
        <v>0</v>
      </c>
      <c r="AG124" s="40">
        <f t="shared" si="69"/>
        <v>4050000</v>
      </c>
      <c r="AH124" s="41">
        <f t="shared" si="70"/>
        <v>2.3902862449815349E-2</v>
      </c>
      <c r="AI124" s="42">
        <f t="shared" si="71"/>
        <v>1.7211594239853127E-3</v>
      </c>
    </row>
    <row r="125" spans="1:35" outlineLevel="1">
      <c r="A125" s="16">
        <v>32</v>
      </c>
      <c r="B125" s="92" t="s">
        <v>744</v>
      </c>
      <c r="C125" s="133">
        <v>41891</v>
      </c>
      <c r="D125" s="101" t="s">
        <v>276</v>
      </c>
      <c r="E125" s="257"/>
      <c r="F125" s="92" t="s">
        <v>133</v>
      </c>
      <c r="G125" s="133">
        <v>41891</v>
      </c>
      <c r="H125" s="133">
        <v>42139</v>
      </c>
      <c r="I125" s="223"/>
      <c r="J125" s="99">
        <v>4050000</v>
      </c>
      <c r="K125" s="39"/>
      <c r="L125" s="35"/>
      <c r="M125" s="35"/>
      <c r="N125" s="35"/>
      <c r="O125" s="92" t="s">
        <v>131</v>
      </c>
      <c r="P125" s="39"/>
      <c r="Q125" s="35"/>
      <c r="R125" s="35"/>
      <c r="S125" s="35"/>
      <c r="T125" s="40">
        <f t="shared" si="65"/>
        <v>0</v>
      </c>
      <c r="U125" s="35"/>
      <c r="V125" s="35"/>
      <c r="W125" s="35"/>
      <c r="X125" s="40">
        <f t="shared" si="66"/>
        <v>0</v>
      </c>
      <c r="Y125" s="35"/>
      <c r="Z125" s="35"/>
      <c r="AA125" s="99">
        <v>4050000</v>
      </c>
      <c r="AB125" s="40">
        <f t="shared" si="67"/>
        <v>4050000</v>
      </c>
      <c r="AC125" s="35"/>
      <c r="AD125" s="35"/>
      <c r="AE125" s="35"/>
      <c r="AF125" s="40">
        <f t="shared" si="68"/>
        <v>0</v>
      </c>
      <c r="AG125" s="40">
        <f t="shared" si="69"/>
        <v>4050000</v>
      </c>
      <c r="AH125" s="41">
        <f t="shared" si="70"/>
        <v>2.3902862449815349E-2</v>
      </c>
      <c r="AI125" s="42">
        <f t="shared" si="71"/>
        <v>1.7211594239853127E-3</v>
      </c>
    </row>
    <row r="126" spans="1:35" outlineLevel="1">
      <c r="A126" s="124">
        <v>33</v>
      </c>
      <c r="B126" s="92" t="s">
        <v>745</v>
      </c>
      <c r="C126" s="166">
        <v>41891</v>
      </c>
      <c r="D126" s="101" t="s">
        <v>747</v>
      </c>
      <c r="E126" s="257"/>
      <c r="F126" s="92" t="s">
        <v>133</v>
      </c>
      <c r="G126" s="166">
        <v>41891</v>
      </c>
      <c r="H126" s="166">
        <v>42139</v>
      </c>
      <c r="I126" s="223"/>
      <c r="J126" s="99">
        <v>4050000</v>
      </c>
      <c r="K126" s="39"/>
      <c r="L126" s="35"/>
      <c r="M126" s="35"/>
      <c r="N126" s="35"/>
      <c r="O126" s="92" t="s">
        <v>131</v>
      </c>
      <c r="P126" s="39"/>
      <c r="Q126" s="35"/>
      <c r="R126" s="35"/>
      <c r="S126" s="35"/>
      <c r="T126" s="40">
        <f t="shared" si="65"/>
        <v>0</v>
      </c>
      <c r="U126" s="35"/>
      <c r="V126" s="35"/>
      <c r="W126" s="35"/>
      <c r="X126" s="40">
        <f t="shared" si="66"/>
        <v>0</v>
      </c>
      <c r="Y126" s="35"/>
      <c r="Z126" s="35"/>
      <c r="AA126" s="99">
        <v>4050000</v>
      </c>
      <c r="AB126" s="40">
        <f t="shared" si="67"/>
        <v>4050000</v>
      </c>
      <c r="AC126" s="35"/>
      <c r="AD126" s="35"/>
      <c r="AE126" s="35"/>
      <c r="AF126" s="40">
        <f t="shared" si="68"/>
        <v>0</v>
      </c>
      <c r="AG126" s="40">
        <f t="shared" si="69"/>
        <v>4050000</v>
      </c>
      <c r="AH126" s="41">
        <f>IF(ISERROR(AG126/$I$93),0,AG126/$I$93)</f>
        <v>2.3902862449815349E-2</v>
      </c>
      <c r="AI126" s="42">
        <f>IF(ISERROR(AG126/$AG$386),"-",AG126/$AG$386)</f>
        <v>1.7211594239853127E-3</v>
      </c>
    </row>
    <row r="127" spans="1:35" outlineLevel="1">
      <c r="A127" s="124"/>
      <c r="B127" s="92" t="s">
        <v>1277</v>
      </c>
      <c r="C127" s="166">
        <v>41996</v>
      </c>
      <c r="D127" s="101" t="s">
        <v>244</v>
      </c>
      <c r="E127" s="257"/>
      <c r="F127" s="92" t="s">
        <v>133</v>
      </c>
      <c r="G127" s="166"/>
      <c r="H127" s="166"/>
      <c r="I127" s="223"/>
      <c r="J127" s="99">
        <v>1094660</v>
      </c>
      <c r="K127" s="129"/>
      <c r="L127" s="35"/>
      <c r="M127" s="35"/>
      <c r="N127" s="35"/>
      <c r="O127" s="92" t="s">
        <v>131</v>
      </c>
      <c r="P127" s="129"/>
      <c r="Q127" s="35"/>
      <c r="R127" s="35"/>
      <c r="S127" s="35"/>
      <c r="T127" s="40">
        <f t="shared" ref="T127:T134" si="72">SUM(Q127:S127)</f>
        <v>0</v>
      </c>
      <c r="U127" s="35"/>
      <c r="V127" s="35"/>
      <c r="W127" s="35"/>
      <c r="X127" s="40">
        <f t="shared" ref="X127:X134" si="73">SUM(U127:W127)</f>
        <v>0</v>
      </c>
      <c r="Y127" s="35"/>
      <c r="Z127" s="35"/>
      <c r="AA127" s="99"/>
      <c r="AB127" s="40">
        <f t="shared" si="67"/>
        <v>0</v>
      </c>
      <c r="AC127" s="35"/>
      <c r="AD127" s="35"/>
      <c r="AE127" s="99">
        <v>1094660</v>
      </c>
      <c r="AF127" s="40">
        <f t="shared" si="68"/>
        <v>1094660</v>
      </c>
      <c r="AG127" s="40">
        <f t="shared" si="69"/>
        <v>1094660</v>
      </c>
      <c r="AH127" s="41">
        <f t="shared" ref="AH127:AH134" si="74">IF(ISERROR(AG127/$I$93),0,AG127/$I$93)</f>
        <v>6.460619113411079E-3</v>
      </c>
      <c r="AI127" s="42">
        <f t="shared" ref="AI127:AI134" si="75">IF(ISERROR(AG127/$AG$386),"-",AG127/$AG$386)</f>
        <v>4.6520601853327471E-4</v>
      </c>
    </row>
    <row r="128" spans="1:35" outlineLevel="1">
      <c r="A128" s="124">
        <v>34</v>
      </c>
      <c r="B128" s="92" t="s">
        <v>1270</v>
      </c>
      <c r="C128" s="166">
        <v>41996</v>
      </c>
      <c r="D128" s="101" t="s">
        <v>265</v>
      </c>
      <c r="E128" s="257"/>
      <c r="F128" s="92" t="s">
        <v>133</v>
      </c>
      <c r="G128" s="166"/>
      <c r="H128" s="166"/>
      <c r="I128" s="223"/>
      <c r="J128" s="99">
        <v>1094660</v>
      </c>
      <c r="K128" s="129"/>
      <c r="L128" s="35"/>
      <c r="M128" s="35"/>
      <c r="N128" s="35"/>
      <c r="O128" s="92" t="s">
        <v>131</v>
      </c>
      <c r="P128" s="129"/>
      <c r="Q128" s="35"/>
      <c r="R128" s="35"/>
      <c r="S128" s="35"/>
      <c r="T128" s="40">
        <f t="shared" si="72"/>
        <v>0</v>
      </c>
      <c r="U128" s="35"/>
      <c r="V128" s="35"/>
      <c r="W128" s="35"/>
      <c r="X128" s="40">
        <f t="shared" si="73"/>
        <v>0</v>
      </c>
      <c r="Y128" s="35"/>
      <c r="Z128" s="35"/>
      <c r="AA128" s="99"/>
      <c r="AB128" s="40">
        <f t="shared" si="67"/>
        <v>0</v>
      </c>
      <c r="AC128" s="35"/>
      <c r="AD128" s="35"/>
      <c r="AE128" s="99">
        <v>1094660</v>
      </c>
      <c r="AF128" s="40">
        <f t="shared" si="68"/>
        <v>1094660</v>
      </c>
      <c r="AG128" s="40">
        <f t="shared" si="69"/>
        <v>1094660</v>
      </c>
      <c r="AH128" s="41">
        <f t="shared" si="74"/>
        <v>6.460619113411079E-3</v>
      </c>
      <c r="AI128" s="42">
        <f t="shared" si="75"/>
        <v>4.6520601853327471E-4</v>
      </c>
    </row>
    <row r="129" spans="1:35" outlineLevel="1">
      <c r="A129" s="124">
        <v>35</v>
      </c>
      <c r="B129" s="92" t="s">
        <v>1271</v>
      </c>
      <c r="C129" s="166">
        <v>41996</v>
      </c>
      <c r="D129" s="101" t="s">
        <v>246</v>
      </c>
      <c r="E129" s="257"/>
      <c r="F129" s="92" t="s">
        <v>133</v>
      </c>
      <c r="G129" s="166"/>
      <c r="H129" s="166"/>
      <c r="I129" s="223"/>
      <c r="J129" s="99">
        <v>1094660</v>
      </c>
      <c r="K129" s="129"/>
      <c r="L129" s="35"/>
      <c r="M129" s="35"/>
      <c r="N129" s="35"/>
      <c r="O129" s="92" t="s">
        <v>131</v>
      </c>
      <c r="P129" s="129"/>
      <c r="Q129" s="35"/>
      <c r="R129" s="35"/>
      <c r="S129" s="35"/>
      <c r="T129" s="40">
        <f t="shared" si="72"/>
        <v>0</v>
      </c>
      <c r="U129" s="35"/>
      <c r="V129" s="35"/>
      <c r="W129" s="35"/>
      <c r="X129" s="40">
        <f t="shared" si="73"/>
        <v>0</v>
      </c>
      <c r="Y129" s="35"/>
      <c r="Z129" s="35"/>
      <c r="AA129" s="99"/>
      <c r="AB129" s="40">
        <f t="shared" si="67"/>
        <v>0</v>
      </c>
      <c r="AC129" s="35"/>
      <c r="AD129" s="35"/>
      <c r="AE129" s="99">
        <v>1094660</v>
      </c>
      <c r="AF129" s="40">
        <f t="shared" si="68"/>
        <v>1094660</v>
      </c>
      <c r="AG129" s="40">
        <f t="shared" si="69"/>
        <v>1094660</v>
      </c>
      <c r="AH129" s="41">
        <f t="shared" si="74"/>
        <v>6.460619113411079E-3</v>
      </c>
      <c r="AI129" s="42">
        <f t="shared" si="75"/>
        <v>4.6520601853327471E-4</v>
      </c>
    </row>
    <row r="130" spans="1:35" outlineLevel="1">
      <c r="A130" s="124">
        <v>36</v>
      </c>
      <c r="B130" s="92" t="s">
        <v>1272</v>
      </c>
      <c r="C130" s="166">
        <v>41996</v>
      </c>
      <c r="D130" s="101" t="s">
        <v>251</v>
      </c>
      <c r="E130" s="257"/>
      <c r="F130" s="92" t="s">
        <v>133</v>
      </c>
      <c r="G130" s="166"/>
      <c r="H130" s="166"/>
      <c r="I130" s="223"/>
      <c r="J130" s="99">
        <v>1094667</v>
      </c>
      <c r="K130" s="129"/>
      <c r="L130" s="35"/>
      <c r="M130" s="35"/>
      <c r="N130" s="35"/>
      <c r="O130" s="92" t="s">
        <v>131</v>
      </c>
      <c r="P130" s="129"/>
      <c r="Q130" s="35"/>
      <c r="R130" s="35"/>
      <c r="S130" s="35"/>
      <c r="T130" s="40">
        <f t="shared" si="72"/>
        <v>0</v>
      </c>
      <c r="U130" s="35"/>
      <c r="V130" s="35"/>
      <c r="W130" s="35"/>
      <c r="X130" s="40">
        <f t="shared" si="73"/>
        <v>0</v>
      </c>
      <c r="Y130" s="35"/>
      <c r="Z130" s="35"/>
      <c r="AA130" s="99"/>
      <c r="AB130" s="40">
        <f t="shared" si="67"/>
        <v>0</v>
      </c>
      <c r="AC130" s="35"/>
      <c r="AD130" s="35"/>
      <c r="AE130" s="99">
        <v>1094667</v>
      </c>
      <c r="AF130" s="40">
        <f t="shared" si="68"/>
        <v>1094667</v>
      </c>
      <c r="AG130" s="40">
        <f t="shared" si="69"/>
        <v>1094667</v>
      </c>
      <c r="AH130" s="41">
        <f t="shared" si="74"/>
        <v>6.4606604270004983E-3</v>
      </c>
      <c r="AI130" s="42">
        <f t="shared" si="75"/>
        <v>4.6520899337672354E-4</v>
      </c>
    </row>
    <row r="131" spans="1:35" outlineLevel="1">
      <c r="A131" s="124">
        <v>37</v>
      </c>
      <c r="B131" s="92" t="s">
        <v>1273</v>
      </c>
      <c r="C131" s="166">
        <v>41996</v>
      </c>
      <c r="D131" s="101" t="s">
        <v>248</v>
      </c>
      <c r="E131" s="257"/>
      <c r="F131" s="92" t="s">
        <v>133</v>
      </c>
      <c r="G131" s="166"/>
      <c r="H131" s="166"/>
      <c r="I131" s="223"/>
      <c r="J131" s="99">
        <v>1094660</v>
      </c>
      <c r="K131" s="129"/>
      <c r="L131" s="35"/>
      <c r="M131" s="35"/>
      <c r="N131" s="35"/>
      <c r="O131" s="92" t="s">
        <v>131</v>
      </c>
      <c r="P131" s="129"/>
      <c r="Q131" s="35"/>
      <c r="R131" s="35"/>
      <c r="S131" s="35"/>
      <c r="T131" s="40">
        <f t="shared" si="72"/>
        <v>0</v>
      </c>
      <c r="U131" s="35"/>
      <c r="V131" s="35"/>
      <c r="W131" s="35"/>
      <c r="X131" s="40">
        <f t="shared" si="73"/>
        <v>0</v>
      </c>
      <c r="Y131" s="35"/>
      <c r="Z131" s="35"/>
      <c r="AA131" s="99"/>
      <c r="AB131" s="40">
        <f t="shared" si="67"/>
        <v>0</v>
      </c>
      <c r="AC131" s="35"/>
      <c r="AD131" s="35"/>
      <c r="AE131" s="99">
        <v>1094660</v>
      </c>
      <c r="AF131" s="40">
        <f t="shared" si="68"/>
        <v>1094660</v>
      </c>
      <c r="AG131" s="40">
        <f t="shared" si="69"/>
        <v>1094660</v>
      </c>
      <c r="AH131" s="41">
        <f t="shared" si="74"/>
        <v>6.460619113411079E-3</v>
      </c>
      <c r="AI131" s="42">
        <f t="shared" si="75"/>
        <v>4.6520601853327471E-4</v>
      </c>
    </row>
    <row r="132" spans="1:35" outlineLevel="1">
      <c r="A132" s="124">
        <v>38</v>
      </c>
      <c r="B132" s="92" t="s">
        <v>1274</v>
      </c>
      <c r="C132" s="166">
        <v>41996</v>
      </c>
      <c r="D132" s="101" t="s">
        <v>270</v>
      </c>
      <c r="E132" s="257"/>
      <c r="F132" s="92" t="s">
        <v>133</v>
      </c>
      <c r="G132" s="166"/>
      <c r="H132" s="166"/>
      <c r="I132" s="223"/>
      <c r="J132" s="99">
        <v>1094660</v>
      </c>
      <c r="K132" s="129"/>
      <c r="L132" s="35"/>
      <c r="M132" s="35"/>
      <c r="N132" s="35"/>
      <c r="O132" s="92" t="s">
        <v>131</v>
      </c>
      <c r="P132" s="129"/>
      <c r="Q132" s="35"/>
      <c r="R132" s="35"/>
      <c r="S132" s="35"/>
      <c r="T132" s="40">
        <f t="shared" si="72"/>
        <v>0</v>
      </c>
      <c r="U132" s="35"/>
      <c r="V132" s="35"/>
      <c r="W132" s="35"/>
      <c r="X132" s="40">
        <f t="shared" si="73"/>
        <v>0</v>
      </c>
      <c r="Y132" s="35"/>
      <c r="Z132" s="35"/>
      <c r="AA132" s="99"/>
      <c r="AB132" s="40">
        <f t="shared" si="67"/>
        <v>0</v>
      </c>
      <c r="AC132" s="35"/>
      <c r="AD132" s="35"/>
      <c r="AE132" s="99">
        <v>1094660</v>
      </c>
      <c r="AF132" s="40">
        <f t="shared" si="68"/>
        <v>1094660</v>
      </c>
      <c r="AG132" s="40">
        <f t="shared" si="69"/>
        <v>1094660</v>
      </c>
      <c r="AH132" s="41">
        <f t="shared" si="74"/>
        <v>6.460619113411079E-3</v>
      </c>
      <c r="AI132" s="42">
        <f t="shared" si="75"/>
        <v>4.6520601853327471E-4</v>
      </c>
    </row>
    <row r="133" spans="1:35" outlineLevel="1">
      <c r="A133" s="124">
        <v>39</v>
      </c>
      <c r="B133" s="92" t="s">
        <v>1275</v>
      </c>
      <c r="C133" s="166">
        <v>41996</v>
      </c>
      <c r="D133" s="101" t="s">
        <v>249</v>
      </c>
      <c r="E133" s="257"/>
      <c r="F133" s="92" t="s">
        <v>133</v>
      </c>
      <c r="G133" s="166"/>
      <c r="H133" s="166"/>
      <c r="I133" s="223"/>
      <c r="J133" s="99">
        <v>1094660</v>
      </c>
      <c r="K133" s="129"/>
      <c r="L133" s="35"/>
      <c r="M133" s="35"/>
      <c r="N133" s="35"/>
      <c r="O133" s="92" t="s">
        <v>131</v>
      </c>
      <c r="P133" s="129"/>
      <c r="Q133" s="35"/>
      <c r="R133" s="35"/>
      <c r="S133" s="35"/>
      <c r="T133" s="40">
        <f t="shared" si="72"/>
        <v>0</v>
      </c>
      <c r="U133" s="35"/>
      <c r="V133" s="35"/>
      <c r="W133" s="35"/>
      <c r="X133" s="40">
        <f t="shared" si="73"/>
        <v>0</v>
      </c>
      <c r="Y133" s="35"/>
      <c r="Z133" s="35"/>
      <c r="AA133" s="99"/>
      <c r="AB133" s="40">
        <f t="shared" si="67"/>
        <v>0</v>
      </c>
      <c r="AC133" s="35"/>
      <c r="AD133" s="35"/>
      <c r="AE133" s="99">
        <v>1094660</v>
      </c>
      <c r="AF133" s="40">
        <f t="shared" si="68"/>
        <v>1094660</v>
      </c>
      <c r="AG133" s="40">
        <f t="shared" si="69"/>
        <v>1094660</v>
      </c>
      <c r="AH133" s="41">
        <f t="shared" si="74"/>
        <v>6.460619113411079E-3</v>
      </c>
      <c r="AI133" s="42">
        <f t="shared" si="75"/>
        <v>4.6520601853327471E-4</v>
      </c>
    </row>
    <row r="134" spans="1:35" outlineLevel="1">
      <c r="A134" s="124">
        <v>40</v>
      </c>
      <c r="B134" s="92" t="s">
        <v>1276</v>
      </c>
      <c r="C134" s="166">
        <v>41996</v>
      </c>
      <c r="D134" s="101" t="s">
        <v>262</v>
      </c>
      <c r="E134" s="258"/>
      <c r="F134" s="92" t="s">
        <v>133</v>
      </c>
      <c r="G134" s="166"/>
      <c r="H134" s="166"/>
      <c r="I134" s="180"/>
      <c r="J134" s="99">
        <v>1094660</v>
      </c>
      <c r="K134" s="129"/>
      <c r="L134" s="35"/>
      <c r="M134" s="35"/>
      <c r="N134" s="35"/>
      <c r="O134" s="92" t="s">
        <v>131</v>
      </c>
      <c r="P134" s="129"/>
      <c r="Q134" s="35"/>
      <c r="R134" s="35"/>
      <c r="S134" s="35"/>
      <c r="T134" s="40">
        <f t="shared" si="72"/>
        <v>0</v>
      </c>
      <c r="U134" s="35"/>
      <c r="V134" s="35"/>
      <c r="W134" s="35"/>
      <c r="X134" s="40">
        <f t="shared" si="73"/>
        <v>0</v>
      </c>
      <c r="Y134" s="35"/>
      <c r="Z134" s="35"/>
      <c r="AA134" s="99"/>
      <c r="AB134" s="40">
        <f t="shared" si="67"/>
        <v>0</v>
      </c>
      <c r="AC134" s="35"/>
      <c r="AD134" s="35"/>
      <c r="AE134" s="99">
        <v>1094660</v>
      </c>
      <c r="AF134" s="40">
        <f t="shared" si="68"/>
        <v>1094660</v>
      </c>
      <c r="AG134" s="40">
        <f t="shared" si="69"/>
        <v>1094660</v>
      </c>
      <c r="AH134" s="41">
        <f t="shared" si="74"/>
        <v>6.460619113411079E-3</v>
      </c>
      <c r="AI134" s="42">
        <f t="shared" si="75"/>
        <v>4.6520601853327471E-4</v>
      </c>
    </row>
    <row r="135" spans="1:35" ht="12.75" customHeight="1">
      <c r="A135" s="181" t="s">
        <v>61</v>
      </c>
      <c r="B135" s="182"/>
      <c r="C135" s="182"/>
      <c r="D135" s="182"/>
      <c r="E135" s="182"/>
      <c r="F135" s="182"/>
      <c r="G135" s="182"/>
      <c r="H135" s="183"/>
      <c r="I135" s="55">
        <f>SUM(I93:I93)</f>
        <v>169435774</v>
      </c>
      <c r="J135" s="55">
        <f>SUM(J94:J134)</f>
        <v>169435774</v>
      </c>
      <c r="K135" s="74"/>
      <c r="L135" s="55">
        <f>SUM(L94:L94)</f>
        <v>0</v>
      </c>
      <c r="M135" s="55">
        <f>SUM(M94:M94)</f>
        <v>0</v>
      </c>
      <c r="N135" s="55">
        <f>SUM(N94:N94)</f>
        <v>0</v>
      </c>
      <c r="O135" s="57"/>
      <c r="P135" s="75"/>
      <c r="Q135" s="55">
        <f t="shared" ref="Q135:X135" si="76">SUM(Q94:Q94)</f>
        <v>0</v>
      </c>
      <c r="R135" s="55">
        <f t="shared" si="76"/>
        <v>0</v>
      </c>
      <c r="S135" s="55">
        <f t="shared" si="76"/>
        <v>0</v>
      </c>
      <c r="T135" s="60">
        <f t="shared" si="76"/>
        <v>0</v>
      </c>
      <c r="U135" s="55">
        <f t="shared" si="76"/>
        <v>0</v>
      </c>
      <c r="V135" s="55">
        <f t="shared" si="76"/>
        <v>0</v>
      </c>
      <c r="W135" s="55">
        <f t="shared" si="76"/>
        <v>0</v>
      </c>
      <c r="X135" s="60">
        <f t="shared" si="76"/>
        <v>0</v>
      </c>
      <c r="Y135" s="55">
        <f>SUM(Y94:Y126)</f>
        <v>0</v>
      </c>
      <c r="Z135" s="55">
        <f t="shared" ref="Z135:AA135" si="77">SUM(Z94:Z126)</f>
        <v>0</v>
      </c>
      <c r="AA135" s="55">
        <f t="shared" si="77"/>
        <v>160678487</v>
      </c>
      <c r="AB135" s="60">
        <f>SUM(AB94:AB126)</f>
        <v>160678487</v>
      </c>
      <c r="AC135" s="55">
        <f>SUM(AC94:AC134)</f>
        <v>0</v>
      </c>
      <c r="AD135" s="55">
        <f t="shared" ref="AD135:AE135" si="78">SUM(AD94:AD134)</f>
        <v>0</v>
      </c>
      <c r="AE135" s="55">
        <f t="shared" si="78"/>
        <v>8757287</v>
      </c>
      <c r="AF135" s="60">
        <f>SUM(AF94:AF134)</f>
        <v>8757287</v>
      </c>
      <c r="AG135" s="53">
        <f>SUM(AG94:AG134)</f>
        <v>169435774</v>
      </c>
      <c r="AH135" s="54">
        <f>IF(ISERROR(AG135/I135),0,AG135/I135)</f>
        <v>1</v>
      </c>
      <c r="AI135" s="54">
        <f>IF(ISERROR(AG135/$AG$386),0,AG135/$AG$386)</f>
        <v>7.2006414612431027E-2</v>
      </c>
    </row>
    <row r="136" spans="1:35" ht="12.75" customHeight="1">
      <c r="A136" s="36"/>
      <c r="B136" s="187" t="s">
        <v>16</v>
      </c>
      <c r="C136" s="188"/>
      <c r="D136" s="189"/>
      <c r="E136" s="18"/>
      <c r="F136" s="19"/>
      <c r="G136" s="20"/>
      <c r="H136" s="20"/>
      <c r="I136" s="179">
        <v>162397679</v>
      </c>
      <c r="J136" s="22"/>
      <c r="K136" s="23"/>
      <c r="L136" s="24"/>
      <c r="M136" s="24"/>
      <c r="N136" s="24"/>
      <c r="O136" s="19"/>
      <c r="P136" s="25"/>
      <c r="Q136" s="22"/>
      <c r="R136" s="22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F136" s="22"/>
      <c r="AG136" s="22"/>
      <c r="AH136" s="26"/>
      <c r="AI136" s="26"/>
    </row>
    <row r="137" spans="1:35" outlineLevel="1">
      <c r="A137" s="16">
        <v>1</v>
      </c>
      <c r="B137" s="92" t="s">
        <v>748</v>
      </c>
      <c r="C137" s="133" t="s">
        <v>305</v>
      </c>
      <c r="D137" s="101" t="s">
        <v>306</v>
      </c>
      <c r="E137" s="256" t="s">
        <v>132</v>
      </c>
      <c r="F137" s="92" t="s">
        <v>133</v>
      </c>
      <c r="G137" s="133" t="s">
        <v>305</v>
      </c>
      <c r="H137" s="133">
        <v>42185</v>
      </c>
      <c r="I137" s="223"/>
      <c r="J137" s="106">
        <v>4998922</v>
      </c>
      <c r="K137" s="39"/>
      <c r="L137" s="102"/>
      <c r="M137" s="102"/>
      <c r="N137" s="102"/>
      <c r="O137" s="92" t="s">
        <v>131</v>
      </c>
      <c r="P137" s="39"/>
      <c r="Q137" s="35"/>
      <c r="R137" s="35"/>
      <c r="S137" s="35"/>
      <c r="T137" s="40">
        <f>SUM(Q137:S137)</f>
        <v>0</v>
      </c>
      <c r="U137" s="35"/>
      <c r="V137" s="35"/>
      <c r="W137" s="35"/>
      <c r="X137" s="40">
        <f>SUM(U137:W137)</f>
        <v>0</v>
      </c>
      <c r="Y137" s="35"/>
      <c r="Z137" s="99"/>
      <c r="AA137" s="99">
        <v>4998922</v>
      </c>
      <c r="AB137" s="40">
        <f>SUM(Y137:AA137)</f>
        <v>4998922</v>
      </c>
      <c r="AC137" s="35"/>
      <c r="AD137" s="35"/>
      <c r="AE137" s="35"/>
      <c r="AF137" s="40">
        <f>SUM(AC137:AE137)</f>
        <v>0</v>
      </c>
      <c r="AG137" s="40">
        <f>SUM(T137,X137,AB137,AF137)</f>
        <v>4998922</v>
      </c>
      <c r="AH137" s="41">
        <f>IF(ISERROR(AG137/$I$136),0,AG137/$I$136)</f>
        <v>3.0781979340973216E-2</v>
      </c>
      <c r="AI137" s="42">
        <f>IF(ISERROR(AG137/$AG$386),"-",AG137/$AG$386)</f>
        <v>2.1244300518685204E-3</v>
      </c>
    </row>
    <row r="138" spans="1:35" outlineLevel="1">
      <c r="A138" s="16">
        <v>2</v>
      </c>
      <c r="B138" s="92" t="s">
        <v>749</v>
      </c>
      <c r="C138" s="133" t="s">
        <v>307</v>
      </c>
      <c r="D138" s="101" t="s">
        <v>308</v>
      </c>
      <c r="E138" s="257"/>
      <c r="F138" s="92" t="s">
        <v>133</v>
      </c>
      <c r="G138" s="133" t="s">
        <v>307</v>
      </c>
      <c r="H138" s="133">
        <v>42185</v>
      </c>
      <c r="I138" s="223"/>
      <c r="J138" s="106">
        <v>4050000</v>
      </c>
      <c r="K138" s="39"/>
      <c r="L138" s="102"/>
      <c r="M138" s="102"/>
      <c r="N138" s="102"/>
      <c r="O138" s="92" t="s">
        <v>131</v>
      </c>
      <c r="P138" s="39"/>
      <c r="Q138" s="35"/>
      <c r="R138" s="35"/>
      <c r="S138" s="35"/>
      <c r="T138" s="40">
        <f t="shared" ref="T138:T164" si="79">SUM(Q138:S138)</f>
        <v>0</v>
      </c>
      <c r="U138" s="35"/>
      <c r="V138" s="35"/>
      <c r="W138" s="35"/>
      <c r="X138" s="40">
        <f t="shared" ref="X138:X164" si="80">SUM(U138:W138)</f>
        <v>0</v>
      </c>
      <c r="Y138" s="35"/>
      <c r="Z138" s="99">
        <v>4050000</v>
      </c>
      <c r="AA138" s="99"/>
      <c r="AB138" s="40">
        <f t="shared" ref="AB138:AB164" si="81">SUM(Y138:AA138)</f>
        <v>4050000</v>
      </c>
      <c r="AC138" s="35"/>
      <c r="AD138" s="35"/>
      <c r="AE138" s="35"/>
      <c r="AF138" s="40">
        <f t="shared" ref="AF138:AF164" si="82">SUM(AC138:AE138)</f>
        <v>0</v>
      </c>
      <c r="AG138" s="40">
        <f t="shared" ref="AG138:AG164" si="83">SUM(T138,X138,AB138,AF138)</f>
        <v>4050000</v>
      </c>
      <c r="AH138" s="41">
        <f t="shared" ref="AH138:AH161" si="84">IF(ISERROR(AG138/$I$136),0,AG138/$I$136)</f>
        <v>2.4938780067170787E-2</v>
      </c>
      <c r="AI138" s="42">
        <f t="shared" ref="AI138:AI161" si="85">IF(ISERROR(AG138/$AG$386),"-",AG138/$AG$386)</f>
        <v>1.7211594239853127E-3</v>
      </c>
    </row>
    <row r="139" spans="1:35" outlineLevel="1">
      <c r="A139" s="16">
        <v>3</v>
      </c>
      <c r="B139" s="92" t="s">
        <v>750</v>
      </c>
      <c r="C139" s="133" t="s">
        <v>307</v>
      </c>
      <c r="D139" s="101" t="s">
        <v>773</v>
      </c>
      <c r="E139" s="257"/>
      <c r="F139" s="92" t="s">
        <v>133</v>
      </c>
      <c r="G139" s="133" t="s">
        <v>307</v>
      </c>
      <c r="H139" s="133">
        <v>42185</v>
      </c>
      <c r="I139" s="223"/>
      <c r="J139" s="106">
        <v>4050000</v>
      </c>
      <c r="K139" s="39"/>
      <c r="L139" s="102"/>
      <c r="M139" s="102"/>
      <c r="N139" s="102"/>
      <c r="O139" s="92" t="s">
        <v>131</v>
      </c>
      <c r="P139" s="39"/>
      <c r="Q139" s="35"/>
      <c r="R139" s="35"/>
      <c r="S139" s="35"/>
      <c r="T139" s="40">
        <f t="shared" si="79"/>
        <v>0</v>
      </c>
      <c r="U139" s="35"/>
      <c r="V139" s="35"/>
      <c r="W139" s="35"/>
      <c r="X139" s="40">
        <f t="shared" si="80"/>
        <v>0</v>
      </c>
      <c r="Y139" s="35"/>
      <c r="Z139" s="99">
        <v>4050000</v>
      </c>
      <c r="AA139" s="99"/>
      <c r="AB139" s="40">
        <f t="shared" si="81"/>
        <v>4050000</v>
      </c>
      <c r="AC139" s="35"/>
      <c r="AD139" s="35"/>
      <c r="AE139" s="35"/>
      <c r="AF139" s="40">
        <f t="shared" si="82"/>
        <v>0</v>
      </c>
      <c r="AG139" s="40">
        <f t="shared" si="83"/>
        <v>4050000</v>
      </c>
      <c r="AH139" s="41">
        <f t="shared" si="84"/>
        <v>2.4938780067170787E-2</v>
      </c>
      <c r="AI139" s="42">
        <f t="shared" si="85"/>
        <v>1.7211594239853127E-3</v>
      </c>
    </row>
    <row r="140" spans="1:35" outlineLevel="1">
      <c r="A140" s="16">
        <v>4</v>
      </c>
      <c r="B140" s="92" t="s">
        <v>751</v>
      </c>
      <c r="C140" s="133" t="s">
        <v>307</v>
      </c>
      <c r="D140" s="101" t="s">
        <v>310</v>
      </c>
      <c r="E140" s="257"/>
      <c r="F140" s="92" t="s">
        <v>133</v>
      </c>
      <c r="G140" s="133" t="s">
        <v>307</v>
      </c>
      <c r="H140" s="133">
        <v>42185</v>
      </c>
      <c r="I140" s="223"/>
      <c r="J140" s="106">
        <v>4050000</v>
      </c>
      <c r="K140" s="39"/>
      <c r="L140" s="102"/>
      <c r="M140" s="102"/>
      <c r="N140" s="102"/>
      <c r="O140" s="92" t="s">
        <v>131</v>
      </c>
      <c r="P140" s="39"/>
      <c r="Q140" s="35"/>
      <c r="R140" s="35"/>
      <c r="S140" s="35"/>
      <c r="T140" s="40">
        <f t="shared" si="79"/>
        <v>0</v>
      </c>
      <c r="U140" s="35"/>
      <c r="V140" s="35"/>
      <c r="W140" s="35"/>
      <c r="X140" s="40">
        <f t="shared" si="80"/>
        <v>0</v>
      </c>
      <c r="Y140" s="35"/>
      <c r="Z140" s="99">
        <v>4050000</v>
      </c>
      <c r="AA140" s="99"/>
      <c r="AB140" s="40">
        <f t="shared" si="81"/>
        <v>4050000</v>
      </c>
      <c r="AC140" s="35"/>
      <c r="AD140" s="35"/>
      <c r="AE140" s="35"/>
      <c r="AF140" s="40">
        <f t="shared" si="82"/>
        <v>0</v>
      </c>
      <c r="AG140" s="40">
        <f t="shared" si="83"/>
        <v>4050000</v>
      </c>
      <c r="AH140" s="41">
        <f t="shared" si="84"/>
        <v>2.4938780067170787E-2</v>
      </c>
      <c r="AI140" s="42">
        <f t="shared" si="85"/>
        <v>1.7211594239853127E-3</v>
      </c>
    </row>
    <row r="141" spans="1:35" outlineLevel="1">
      <c r="A141" s="16">
        <v>5</v>
      </c>
      <c r="B141" s="92" t="s">
        <v>752</v>
      </c>
      <c r="C141" s="133" t="s">
        <v>774</v>
      </c>
      <c r="D141" s="101" t="s">
        <v>312</v>
      </c>
      <c r="E141" s="257"/>
      <c r="F141" s="92" t="s">
        <v>133</v>
      </c>
      <c r="G141" s="133" t="s">
        <v>774</v>
      </c>
      <c r="H141" s="133">
        <v>42185</v>
      </c>
      <c r="I141" s="223"/>
      <c r="J141" s="106">
        <v>4050000</v>
      </c>
      <c r="K141" s="39"/>
      <c r="L141" s="102"/>
      <c r="M141" s="102"/>
      <c r="N141" s="102"/>
      <c r="O141" s="92" t="s">
        <v>131</v>
      </c>
      <c r="P141" s="39"/>
      <c r="Q141" s="35"/>
      <c r="R141" s="35"/>
      <c r="S141" s="35"/>
      <c r="T141" s="40">
        <f t="shared" si="79"/>
        <v>0</v>
      </c>
      <c r="U141" s="35"/>
      <c r="V141" s="35"/>
      <c r="W141" s="35"/>
      <c r="X141" s="40">
        <f t="shared" si="80"/>
        <v>0</v>
      </c>
      <c r="Y141" s="35"/>
      <c r="Z141" s="99">
        <v>4050000</v>
      </c>
      <c r="AA141" s="99"/>
      <c r="AB141" s="40">
        <f t="shared" si="81"/>
        <v>4050000</v>
      </c>
      <c r="AC141" s="35"/>
      <c r="AD141" s="35"/>
      <c r="AE141" s="35"/>
      <c r="AF141" s="40">
        <f t="shared" si="82"/>
        <v>0</v>
      </c>
      <c r="AG141" s="40">
        <f t="shared" si="83"/>
        <v>4050000</v>
      </c>
      <c r="AH141" s="41">
        <f t="shared" si="84"/>
        <v>2.4938780067170787E-2</v>
      </c>
      <c r="AI141" s="42">
        <f t="shared" si="85"/>
        <v>1.7211594239853127E-3</v>
      </c>
    </row>
    <row r="142" spans="1:35" outlineLevel="1">
      <c r="A142" s="16">
        <v>6</v>
      </c>
      <c r="B142" s="92" t="s">
        <v>753</v>
      </c>
      <c r="C142" s="133" t="s">
        <v>307</v>
      </c>
      <c r="D142" s="101" t="s">
        <v>313</v>
      </c>
      <c r="E142" s="257"/>
      <c r="F142" s="92" t="s">
        <v>133</v>
      </c>
      <c r="G142" s="133" t="s">
        <v>307</v>
      </c>
      <c r="H142" s="133">
        <v>42185</v>
      </c>
      <c r="I142" s="223"/>
      <c r="J142" s="106">
        <v>4050000</v>
      </c>
      <c r="K142" s="39"/>
      <c r="L142" s="102"/>
      <c r="M142" s="102"/>
      <c r="N142" s="102"/>
      <c r="O142" s="92" t="s">
        <v>131</v>
      </c>
      <c r="P142" s="39"/>
      <c r="Q142" s="35"/>
      <c r="R142" s="35"/>
      <c r="S142" s="35"/>
      <c r="T142" s="40">
        <f t="shared" si="79"/>
        <v>0</v>
      </c>
      <c r="U142" s="35"/>
      <c r="V142" s="35"/>
      <c r="W142" s="35"/>
      <c r="X142" s="40">
        <f t="shared" si="80"/>
        <v>0</v>
      </c>
      <c r="Y142" s="35"/>
      <c r="Z142" s="99">
        <v>4050000</v>
      </c>
      <c r="AA142" s="99"/>
      <c r="AB142" s="40">
        <f t="shared" si="81"/>
        <v>4050000</v>
      </c>
      <c r="AC142" s="35"/>
      <c r="AD142" s="35"/>
      <c r="AE142" s="35"/>
      <c r="AF142" s="40">
        <f t="shared" si="82"/>
        <v>0</v>
      </c>
      <c r="AG142" s="40">
        <f t="shared" si="83"/>
        <v>4050000</v>
      </c>
      <c r="AH142" s="41">
        <f t="shared" si="84"/>
        <v>2.4938780067170787E-2</v>
      </c>
      <c r="AI142" s="42">
        <f t="shared" si="85"/>
        <v>1.7211594239853127E-3</v>
      </c>
    </row>
    <row r="143" spans="1:35" outlineLevel="1">
      <c r="A143" s="16">
        <v>7</v>
      </c>
      <c r="B143" s="92" t="s">
        <v>754</v>
      </c>
      <c r="C143" s="133" t="s">
        <v>307</v>
      </c>
      <c r="D143" s="101" t="s">
        <v>775</v>
      </c>
      <c r="E143" s="257"/>
      <c r="F143" s="92" t="s">
        <v>133</v>
      </c>
      <c r="G143" s="133" t="s">
        <v>307</v>
      </c>
      <c r="H143" s="133">
        <v>42185</v>
      </c>
      <c r="I143" s="223"/>
      <c r="J143" s="106">
        <v>4050000</v>
      </c>
      <c r="K143" s="39"/>
      <c r="L143" s="102"/>
      <c r="M143" s="102"/>
      <c r="N143" s="102"/>
      <c r="O143" s="92" t="s">
        <v>131</v>
      </c>
      <c r="P143" s="39"/>
      <c r="Q143" s="35"/>
      <c r="R143" s="35"/>
      <c r="S143" s="35"/>
      <c r="T143" s="40">
        <f t="shared" si="79"/>
        <v>0</v>
      </c>
      <c r="U143" s="35"/>
      <c r="V143" s="35"/>
      <c r="W143" s="35"/>
      <c r="X143" s="40">
        <f t="shared" si="80"/>
        <v>0</v>
      </c>
      <c r="Y143" s="35"/>
      <c r="Z143" s="99">
        <v>4050000</v>
      </c>
      <c r="AA143" s="99"/>
      <c r="AB143" s="40">
        <f t="shared" si="81"/>
        <v>4050000</v>
      </c>
      <c r="AC143" s="35"/>
      <c r="AD143" s="35"/>
      <c r="AE143" s="35"/>
      <c r="AF143" s="40">
        <f t="shared" si="82"/>
        <v>0</v>
      </c>
      <c r="AG143" s="40">
        <f t="shared" si="83"/>
        <v>4050000</v>
      </c>
      <c r="AH143" s="41">
        <f t="shared" si="84"/>
        <v>2.4938780067170787E-2</v>
      </c>
      <c r="AI143" s="42">
        <f t="shared" si="85"/>
        <v>1.7211594239853127E-3</v>
      </c>
    </row>
    <row r="144" spans="1:35" outlineLevel="1">
      <c r="A144" s="16">
        <v>8</v>
      </c>
      <c r="B144" s="92" t="s">
        <v>755</v>
      </c>
      <c r="C144" s="133" t="s">
        <v>307</v>
      </c>
      <c r="D144" s="101" t="s">
        <v>315</v>
      </c>
      <c r="E144" s="257"/>
      <c r="F144" s="92" t="s">
        <v>133</v>
      </c>
      <c r="G144" s="133" t="s">
        <v>307</v>
      </c>
      <c r="H144" s="133">
        <v>42185</v>
      </c>
      <c r="I144" s="223"/>
      <c r="J144" s="106">
        <v>4325473</v>
      </c>
      <c r="K144" s="39"/>
      <c r="L144" s="102"/>
      <c r="M144" s="102"/>
      <c r="N144" s="102"/>
      <c r="O144" s="92" t="s">
        <v>131</v>
      </c>
      <c r="P144" s="39"/>
      <c r="Q144" s="35"/>
      <c r="R144" s="35"/>
      <c r="S144" s="35"/>
      <c r="T144" s="40">
        <f t="shared" si="79"/>
        <v>0</v>
      </c>
      <c r="U144" s="35"/>
      <c r="V144" s="35"/>
      <c r="W144" s="35"/>
      <c r="X144" s="40">
        <f t="shared" si="80"/>
        <v>0</v>
      </c>
      <c r="Y144" s="35"/>
      <c r="Z144" s="99">
        <v>4325473</v>
      </c>
      <c r="AA144" s="99"/>
      <c r="AB144" s="40">
        <f t="shared" si="81"/>
        <v>4325473</v>
      </c>
      <c r="AC144" s="35"/>
      <c r="AD144" s="35"/>
      <c r="AE144" s="35"/>
      <c r="AF144" s="40">
        <f t="shared" si="82"/>
        <v>0</v>
      </c>
      <c r="AG144" s="40">
        <f t="shared" si="83"/>
        <v>4325473</v>
      </c>
      <c r="AH144" s="41">
        <f t="shared" si="84"/>
        <v>2.6635066625551956E-2</v>
      </c>
      <c r="AI144" s="42">
        <f t="shared" si="85"/>
        <v>1.8382292881837094E-3</v>
      </c>
    </row>
    <row r="145" spans="1:35" outlineLevel="1">
      <c r="A145" s="16">
        <v>9</v>
      </c>
      <c r="B145" s="92" t="s">
        <v>756</v>
      </c>
      <c r="C145" s="133" t="s">
        <v>307</v>
      </c>
      <c r="D145" s="101" t="s">
        <v>316</v>
      </c>
      <c r="E145" s="257"/>
      <c r="F145" s="92" t="s">
        <v>133</v>
      </c>
      <c r="G145" s="133" t="s">
        <v>307</v>
      </c>
      <c r="H145" s="133">
        <v>42185</v>
      </c>
      <c r="I145" s="223"/>
      <c r="J145" s="106">
        <v>11319358</v>
      </c>
      <c r="K145" s="39"/>
      <c r="L145" s="102"/>
      <c r="M145" s="102"/>
      <c r="N145" s="102"/>
      <c r="O145" s="92" t="s">
        <v>131</v>
      </c>
      <c r="P145" s="39"/>
      <c r="Q145" s="35"/>
      <c r="R145" s="35"/>
      <c r="S145" s="35"/>
      <c r="T145" s="40">
        <f t="shared" si="79"/>
        <v>0</v>
      </c>
      <c r="U145" s="35"/>
      <c r="V145" s="35"/>
      <c r="W145" s="35"/>
      <c r="X145" s="40">
        <f t="shared" si="80"/>
        <v>0</v>
      </c>
      <c r="Y145" s="35"/>
      <c r="Z145" s="99">
        <v>11319358</v>
      </c>
      <c r="AA145" s="99"/>
      <c r="AB145" s="40">
        <f t="shared" si="81"/>
        <v>11319358</v>
      </c>
      <c r="AC145" s="35"/>
      <c r="AD145" s="35"/>
      <c r="AE145" s="35"/>
      <c r="AF145" s="40">
        <f t="shared" si="82"/>
        <v>0</v>
      </c>
      <c r="AG145" s="40">
        <f t="shared" si="83"/>
        <v>11319358</v>
      </c>
      <c r="AH145" s="41">
        <f t="shared" si="84"/>
        <v>6.9701476460140785E-2</v>
      </c>
      <c r="AI145" s="42">
        <f t="shared" si="85"/>
        <v>4.8104739988058132E-3</v>
      </c>
    </row>
    <row r="146" spans="1:35" outlineLevel="1">
      <c r="A146" s="16">
        <v>10</v>
      </c>
      <c r="B146" s="92" t="s">
        <v>757</v>
      </c>
      <c r="C146" s="133" t="s">
        <v>307</v>
      </c>
      <c r="D146" s="101" t="s">
        <v>318</v>
      </c>
      <c r="E146" s="257"/>
      <c r="F146" s="92" t="s">
        <v>133</v>
      </c>
      <c r="G146" s="133" t="s">
        <v>307</v>
      </c>
      <c r="H146" s="133">
        <v>42185</v>
      </c>
      <c r="I146" s="223"/>
      <c r="J146" s="106">
        <v>4050000</v>
      </c>
      <c r="K146" s="39"/>
      <c r="L146" s="102"/>
      <c r="M146" s="102"/>
      <c r="N146" s="102"/>
      <c r="O146" s="92" t="s">
        <v>131</v>
      </c>
      <c r="P146" s="39"/>
      <c r="Q146" s="35"/>
      <c r="R146" s="35"/>
      <c r="S146" s="35"/>
      <c r="T146" s="40">
        <f t="shared" si="79"/>
        <v>0</v>
      </c>
      <c r="U146" s="35"/>
      <c r="V146" s="35"/>
      <c r="W146" s="35"/>
      <c r="X146" s="40">
        <f t="shared" si="80"/>
        <v>0</v>
      </c>
      <c r="Y146" s="35"/>
      <c r="Z146" s="99">
        <v>4050000</v>
      </c>
      <c r="AA146" s="99"/>
      <c r="AB146" s="40">
        <f t="shared" si="81"/>
        <v>4050000</v>
      </c>
      <c r="AC146" s="35"/>
      <c r="AD146" s="35"/>
      <c r="AE146" s="35"/>
      <c r="AF146" s="40">
        <f t="shared" si="82"/>
        <v>0</v>
      </c>
      <c r="AG146" s="40">
        <f t="shared" si="83"/>
        <v>4050000</v>
      </c>
      <c r="AH146" s="41">
        <f t="shared" si="84"/>
        <v>2.4938780067170787E-2</v>
      </c>
      <c r="AI146" s="42">
        <f t="shared" si="85"/>
        <v>1.7211594239853127E-3</v>
      </c>
    </row>
    <row r="147" spans="1:35" outlineLevel="1">
      <c r="A147" s="16">
        <v>11</v>
      </c>
      <c r="B147" s="92" t="s">
        <v>758</v>
      </c>
      <c r="C147" s="133" t="s">
        <v>307</v>
      </c>
      <c r="D147" s="101" t="s">
        <v>319</v>
      </c>
      <c r="E147" s="257"/>
      <c r="F147" s="92" t="s">
        <v>133</v>
      </c>
      <c r="G147" s="133" t="s">
        <v>307</v>
      </c>
      <c r="H147" s="133">
        <v>42185</v>
      </c>
      <c r="I147" s="223"/>
      <c r="J147" s="106">
        <v>4050000</v>
      </c>
      <c r="K147" s="39"/>
      <c r="L147" s="102"/>
      <c r="M147" s="102"/>
      <c r="N147" s="102"/>
      <c r="O147" s="92" t="s">
        <v>131</v>
      </c>
      <c r="P147" s="39"/>
      <c r="Q147" s="35"/>
      <c r="R147" s="35"/>
      <c r="S147" s="35"/>
      <c r="T147" s="40">
        <f t="shared" si="79"/>
        <v>0</v>
      </c>
      <c r="U147" s="35"/>
      <c r="V147" s="35"/>
      <c r="W147" s="35"/>
      <c r="X147" s="40">
        <f t="shared" si="80"/>
        <v>0</v>
      </c>
      <c r="Y147" s="35"/>
      <c r="Z147" s="99">
        <v>4050000</v>
      </c>
      <c r="AA147" s="99"/>
      <c r="AB147" s="40">
        <f t="shared" si="81"/>
        <v>4050000</v>
      </c>
      <c r="AC147" s="35"/>
      <c r="AD147" s="35"/>
      <c r="AE147" s="35"/>
      <c r="AF147" s="40">
        <f t="shared" si="82"/>
        <v>0</v>
      </c>
      <c r="AG147" s="40">
        <f t="shared" si="83"/>
        <v>4050000</v>
      </c>
      <c r="AH147" s="41">
        <f t="shared" si="84"/>
        <v>2.4938780067170787E-2</v>
      </c>
      <c r="AI147" s="42">
        <f t="shared" si="85"/>
        <v>1.7211594239853127E-3</v>
      </c>
    </row>
    <row r="148" spans="1:35" outlineLevel="1">
      <c r="A148" s="16">
        <v>12</v>
      </c>
      <c r="B148" s="92" t="s">
        <v>760</v>
      </c>
      <c r="C148" s="133" t="s">
        <v>307</v>
      </c>
      <c r="D148" s="101" t="s">
        <v>320</v>
      </c>
      <c r="E148" s="257"/>
      <c r="F148" s="92" t="s">
        <v>133</v>
      </c>
      <c r="G148" s="133" t="s">
        <v>307</v>
      </c>
      <c r="H148" s="133">
        <v>42185</v>
      </c>
      <c r="I148" s="223"/>
      <c r="J148" s="106">
        <v>4050000</v>
      </c>
      <c r="K148" s="39"/>
      <c r="L148" s="102"/>
      <c r="M148" s="102"/>
      <c r="N148" s="102"/>
      <c r="O148" s="92" t="s">
        <v>131</v>
      </c>
      <c r="P148" s="39"/>
      <c r="Q148" s="35"/>
      <c r="R148" s="35"/>
      <c r="S148" s="35"/>
      <c r="T148" s="40">
        <f t="shared" si="79"/>
        <v>0</v>
      </c>
      <c r="U148" s="35"/>
      <c r="V148" s="35"/>
      <c r="W148" s="35"/>
      <c r="X148" s="40">
        <f t="shared" si="80"/>
        <v>0</v>
      </c>
      <c r="Y148" s="35"/>
      <c r="Z148" s="99">
        <v>4050000</v>
      </c>
      <c r="AA148" s="99"/>
      <c r="AB148" s="40">
        <f t="shared" si="81"/>
        <v>4050000</v>
      </c>
      <c r="AC148" s="35"/>
      <c r="AD148" s="35"/>
      <c r="AE148" s="35"/>
      <c r="AF148" s="40">
        <f t="shared" si="82"/>
        <v>0</v>
      </c>
      <c r="AG148" s="40">
        <f t="shared" si="83"/>
        <v>4050000</v>
      </c>
      <c r="AH148" s="41">
        <f t="shared" si="84"/>
        <v>2.4938780067170787E-2</v>
      </c>
      <c r="AI148" s="42">
        <f t="shared" si="85"/>
        <v>1.7211594239853127E-3</v>
      </c>
    </row>
    <row r="149" spans="1:35" outlineLevel="1">
      <c r="A149" s="16">
        <v>13</v>
      </c>
      <c r="B149" s="92" t="s">
        <v>759</v>
      </c>
      <c r="C149" s="133" t="s">
        <v>307</v>
      </c>
      <c r="D149" s="101" t="s">
        <v>776</v>
      </c>
      <c r="E149" s="257"/>
      <c r="F149" s="92" t="s">
        <v>133</v>
      </c>
      <c r="G149" s="133" t="s">
        <v>307</v>
      </c>
      <c r="H149" s="133">
        <v>42185</v>
      </c>
      <c r="I149" s="223"/>
      <c r="J149" s="106">
        <v>4050000</v>
      </c>
      <c r="K149" s="39"/>
      <c r="L149" s="102"/>
      <c r="M149" s="102"/>
      <c r="N149" s="102"/>
      <c r="O149" s="92" t="s">
        <v>131</v>
      </c>
      <c r="P149" s="39"/>
      <c r="Q149" s="35"/>
      <c r="R149" s="35"/>
      <c r="S149" s="35"/>
      <c r="T149" s="40">
        <f t="shared" si="79"/>
        <v>0</v>
      </c>
      <c r="U149" s="35"/>
      <c r="V149" s="35"/>
      <c r="W149" s="35"/>
      <c r="X149" s="40">
        <f t="shared" si="80"/>
        <v>0</v>
      </c>
      <c r="Y149" s="35"/>
      <c r="Z149" s="99">
        <v>4050000</v>
      </c>
      <c r="AA149" s="99"/>
      <c r="AB149" s="40">
        <f t="shared" si="81"/>
        <v>4050000</v>
      </c>
      <c r="AC149" s="35"/>
      <c r="AD149" s="35"/>
      <c r="AE149" s="35"/>
      <c r="AF149" s="40">
        <f t="shared" si="82"/>
        <v>0</v>
      </c>
      <c r="AG149" s="40">
        <f t="shared" si="83"/>
        <v>4050000</v>
      </c>
      <c r="AH149" s="41">
        <f t="shared" si="84"/>
        <v>2.4938780067170787E-2</v>
      </c>
      <c r="AI149" s="42">
        <f t="shared" si="85"/>
        <v>1.7211594239853127E-3</v>
      </c>
    </row>
    <row r="150" spans="1:35" outlineLevel="1">
      <c r="A150" s="16">
        <v>14</v>
      </c>
      <c r="B150" s="92" t="s">
        <v>761</v>
      </c>
      <c r="C150" s="133" t="s">
        <v>307</v>
      </c>
      <c r="D150" s="101" t="s">
        <v>322</v>
      </c>
      <c r="E150" s="257"/>
      <c r="F150" s="92" t="s">
        <v>133</v>
      </c>
      <c r="G150" s="133" t="s">
        <v>307</v>
      </c>
      <c r="H150" s="133">
        <v>42185</v>
      </c>
      <c r="I150" s="223"/>
      <c r="J150" s="106">
        <v>4050000</v>
      </c>
      <c r="K150" s="39"/>
      <c r="L150" s="102"/>
      <c r="M150" s="102"/>
      <c r="N150" s="102"/>
      <c r="O150" s="92" t="s">
        <v>131</v>
      </c>
      <c r="P150" s="39"/>
      <c r="Q150" s="35"/>
      <c r="R150" s="35"/>
      <c r="S150" s="35"/>
      <c r="T150" s="40">
        <f t="shared" si="79"/>
        <v>0</v>
      </c>
      <c r="U150" s="35"/>
      <c r="V150" s="35"/>
      <c r="W150" s="35"/>
      <c r="X150" s="40">
        <f t="shared" si="80"/>
        <v>0</v>
      </c>
      <c r="Y150" s="35"/>
      <c r="Z150" s="99">
        <v>4050000</v>
      </c>
      <c r="AA150" s="99"/>
      <c r="AB150" s="40">
        <f t="shared" si="81"/>
        <v>4050000</v>
      </c>
      <c r="AC150" s="35"/>
      <c r="AD150" s="35"/>
      <c r="AE150" s="35"/>
      <c r="AF150" s="40">
        <f t="shared" si="82"/>
        <v>0</v>
      </c>
      <c r="AG150" s="40">
        <f t="shared" si="83"/>
        <v>4050000</v>
      </c>
      <c r="AH150" s="41">
        <f t="shared" si="84"/>
        <v>2.4938780067170787E-2</v>
      </c>
      <c r="AI150" s="42">
        <f t="shared" si="85"/>
        <v>1.7211594239853127E-3</v>
      </c>
    </row>
    <row r="151" spans="1:35" outlineLevel="1">
      <c r="A151" s="16">
        <v>15</v>
      </c>
      <c r="B151" s="92" t="s">
        <v>762</v>
      </c>
      <c r="C151" s="133" t="s">
        <v>307</v>
      </c>
      <c r="D151" s="101" t="s">
        <v>323</v>
      </c>
      <c r="E151" s="257"/>
      <c r="F151" s="92" t="s">
        <v>133</v>
      </c>
      <c r="G151" s="133" t="s">
        <v>307</v>
      </c>
      <c r="H151" s="133">
        <v>42185</v>
      </c>
      <c r="I151" s="223"/>
      <c r="J151" s="106">
        <v>4050000</v>
      </c>
      <c r="K151" s="39"/>
      <c r="L151" s="102"/>
      <c r="M151" s="102"/>
      <c r="N151" s="102"/>
      <c r="O151" s="92" t="s">
        <v>131</v>
      </c>
      <c r="P151" s="39"/>
      <c r="Q151" s="35"/>
      <c r="R151" s="35"/>
      <c r="S151" s="35"/>
      <c r="T151" s="40">
        <f t="shared" si="79"/>
        <v>0</v>
      </c>
      <c r="U151" s="35"/>
      <c r="V151" s="35"/>
      <c r="W151" s="35"/>
      <c r="X151" s="40">
        <f t="shared" si="80"/>
        <v>0</v>
      </c>
      <c r="Y151" s="35"/>
      <c r="Z151" s="99">
        <v>4050000</v>
      </c>
      <c r="AA151" s="99"/>
      <c r="AB151" s="40">
        <f t="shared" si="81"/>
        <v>4050000</v>
      </c>
      <c r="AC151" s="35"/>
      <c r="AD151" s="35"/>
      <c r="AE151" s="35"/>
      <c r="AF151" s="40">
        <f t="shared" si="82"/>
        <v>0</v>
      </c>
      <c r="AG151" s="40">
        <f t="shared" si="83"/>
        <v>4050000</v>
      </c>
      <c r="AH151" s="41">
        <f t="shared" si="84"/>
        <v>2.4938780067170787E-2</v>
      </c>
      <c r="AI151" s="42">
        <f t="shared" si="85"/>
        <v>1.7211594239853127E-3</v>
      </c>
    </row>
    <row r="152" spans="1:35" outlineLevel="1">
      <c r="A152" s="16">
        <v>16</v>
      </c>
      <c r="B152" s="92" t="s">
        <v>763</v>
      </c>
      <c r="C152" s="133" t="s">
        <v>307</v>
      </c>
      <c r="D152" s="101" t="s">
        <v>324</v>
      </c>
      <c r="E152" s="257"/>
      <c r="F152" s="92" t="s">
        <v>133</v>
      </c>
      <c r="G152" s="133" t="s">
        <v>307</v>
      </c>
      <c r="H152" s="133">
        <v>42185</v>
      </c>
      <c r="I152" s="223"/>
      <c r="J152" s="106">
        <v>4050000</v>
      </c>
      <c r="K152" s="39"/>
      <c r="L152" s="102"/>
      <c r="M152" s="102"/>
      <c r="N152" s="102"/>
      <c r="O152" s="92" t="s">
        <v>131</v>
      </c>
      <c r="P152" s="39"/>
      <c r="Q152" s="35"/>
      <c r="R152" s="35"/>
      <c r="S152" s="35"/>
      <c r="T152" s="40">
        <f t="shared" si="79"/>
        <v>0</v>
      </c>
      <c r="U152" s="35"/>
      <c r="V152" s="35"/>
      <c r="W152" s="35"/>
      <c r="X152" s="40">
        <f t="shared" si="80"/>
        <v>0</v>
      </c>
      <c r="Y152" s="35"/>
      <c r="Z152" s="99">
        <v>4050000</v>
      </c>
      <c r="AA152" s="99"/>
      <c r="AB152" s="40">
        <f t="shared" si="81"/>
        <v>4050000</v>
      </c>
      <c r="AC152" s="35"/>
      <c r="AD152" s="35"/>
      <c r="AE152" s="35"/>
      <c r="AF152" s="40">
        <f t="shared" si="82"/>
        <v>0</v>
      </c>
      <c r="AG152" s="40">
        <f t="shared" si="83"/>
        <v>4050000</v>
      </c>
      <c r="AH152" s="41">
        <f t="shared" si="84"/>
        <v>2.4938780067170787E-2</v>
      </c>
      <c r="AI152" s="42">
        <f t="shared" si="85"/>
        <v>1.7211594239853127E-3</v>
      </c>
    </row>
    <row r="153" spans="1:35" outlineLevel="1">
      <c r="A153" s="16">
        <v>17</v>
      </c>
      <c r="B153" s="92" t="s">
        <v>764</v>
      </c>
      <c r="C153" s="133" t="s">
        <v>307</v>
      </c>
      <c r="D153" s="101" t="s">
        <v>325</v>
      </c>
      <c r="E153" s="257"/>
      <c r="F153" s="92" t="s">
        <v>133</v>
      </c>
      <c r="G153" s="133" t="s">
        <v>307</v>
      </c>
      <c r="H153" s="133">
        <v>42185</v>
      </c>
      <c r="I153" s="223"/>
      <c r="J153" s="106">
        <v>4451619</v>
      </c>
      <c r="K153" s="39"/>
      <c r="L153" s="102"/>
      <c r="M153" s="102"/>
      <c r="N153" s="102"/>
      <c r="O153" s="92" t="s">
        <v>131</v>
      </c>
      <c r="P153" s="39"/>
      <c r="Q153" s="35"/>
      <c r="R153" s="35"/>
      <c r="S153" s="35"/>
      <c r="T153" s="40">
        <f t="shared" si="79"/>
        <v>0</v>
      </c>
      <c r="U153" s="35"/>
      <c r="V153" s="35"/>
      <c r="W153" s="35"/>
      <c r="X153" s="40">
        <f t="shared" si="80"/>
        <v>0</v>
      </c>
      <c r="Y153" s="35"/>
      <c r="Z153" s="99">
        <v>4451619</v>
      </c>
      <c r="AA153" s="99"/>
      <c r="AB153" s="40">
        <f t="shared" si="81"/>
        <v>4451619</v>
      </c>
      <c r="AC153" s="35"/>
      <c r="AD153" s="35"/>
      <c r="AE153" s="35"/>
      <c r="AF153" s="40">
        <f t="shared" si="82"/>
        <v>0</v>
      </c>
      <c r="AG153" s="40">
        <f t="shared" si="83"/>
        <v>4451619</v>
      </c>
      <c r="AH153" s="41">
        <f t="shared" si="84"/>
        <v>2.7411838810824384E-2</v>
      </c>
      <c r="AI153" s="42">
        <f t="shared" si="85"/>
        <v>1.891838516998043E-3</v>
      </c>
    </row>
    <row r="154" spans="1:35" ht="22.5" outlineLevel="1">
      <c r="A154" s="16">
        <v>18</v>
      </c>
      <c r="B154" s="92" t="s">
        <v>765</v>
      </c>
      <c r="C154" s="133" t="s">
        <v>307</v>
      </c>
      <c r="D154" s="101" t="s">
        <v>326</v>
      </c>
      <c r="E154" s="257"/>
      <c r="F154" s="92" t="s">
        <v>133</v>
      </c>
      <c r="G154" s="133" t="s">
        <v>307</v>
      </c>
      <c r="H154" s="133">
        <v>42185</v>
      </c>
      <c r="I154" s="223"/>
      <c r="J154" s="106">
        <v>4050000</v>
      </c>
      <c r="K154" s="39"/>
      <c r="L154" s="102"/>
      <c r="M154" s="102"/>
      <c r="N154" s="102"/>
      <c r="O154" s="92" t="s">
        <v>131</v>
      </c>
      <c r="P154" s="39"/>
      <c r="Q154" s="35"/>
      <c r="R154" s="35"/>
      <c r="S154" s="35"/>
      <c r="T154" s="40">
        <f t="shared" si="79"/>
        <v>0</v>
      </c>
      <c r="U154" s="35"/>
      <c r="V154" s="35"/>
      <c r="W154" s="35"/>
      <c r="X154" s="40">
        <f t="shared" si="80"/>
        <v>0</v>
      </c>
      <c r="Y154" s="35"/>
      <c r="Z154" s="99">
        <v>4050000</v>
      </c>
      <c r="AA154" s="99"/>
      <c r="AB154" s="40">
        <f t="shared" si="81"/>
        <v>4050000</v>
      </c>
      <c r="AC154" s="35"/>
      <c r="AD154" s="35"/>
      <c r="AE154" s="35"/>
      <c r="AF154" s="40">
        <f t="shared" si="82"/>
        <v>0</v>
      </c>
      <c r="AG154" s="40">
        <f t="shared" si="83"/>
        <v>4050000</v>
      </c>
      <c r="AH154" s="41">
        <f t="shared" si="84"/>
        <v>2.4938780067170787E-2</v>
      </c>
      <c r="AI154" s="42">
        <f t="shared" si="85"/>
        <v>1.7211594239853127E-3</v>
      </c>
    </row>
    <row r="155" spans="1:35" outlineLevel="1">
      <c r="A155" s="16">
        <v>19</v>
      </c>
      <c r="B155" s="92" t="s">
        <v>766</v>
      </c>
      <c r="C155" s="133" t="s">
        <v>307</v>
      </c>
      <c r="D155" s="101" t="s">
        <v>329</v>
      </c>
      <c r="E155" s="257"/>
      <c r="F155" s="92" t="s">
        <v>133</v>
      </c>
      <c r="G155" s="133" t="s">
        <v>307</v>
      </c>
      <c r="H155" s="133">
        <v>42185</v>
      </c>
      <c r="I155" s="223"/>
      <c r="J155" s="106">
        <v>5891426</v>
      </c>
      <c r="K155" s="39"/>
      <c r="L155" s="102"/>
      <c r="M155" s="102"/>
      <c r="N155" s="102"/>
      <c r="O155" s="92" t="s">
        <v>131</v>
      </c>
      <c r="P155" s="39"/>
      <c r="Q155" s="35"/>
      <c r="R155" s="35"/>
      <c r="S155" s="35"/>
      <c r="T155" s="40">
        <f t="shared" si="79"/>
        <v>0</v>
      </c>
      <c r="U155" s="35"/>
      <c r="V155" s="35"/>
      <c r="W155" s="35"/>
      <c r="X155" s="40">
        <f t="shared" si="80"/>
        <v>0</v>
      </c>
      <c r="Y155" s="35"/>
      <c r="Z155" s="99">
        <v>5891426</v>
      </c>
      <c r="AA155" s="99"/>
      <c r="AB155" s="40">
        <f t="shared" si="81"/>
        <v>5891426</v>
      </c>
      <c r="AC155" s="35"/>
      <c r="AD155" s="35"/>
      <c r="AE155" s="35"/>
      <c r="AF155" s="40">
        <f t="shared" si="82"/>
        <v>0</v>
      </c>
      <c r="AG155" s="40">
        <f t="shared" si="83"/>
        <v>5891426</v>
      </c>
      <c r="AH155" s="41">
        <f t="shared" si="84"/>
        <v>3.6277772171854746E-2</v>
      </c>
      <c r="AI155" s="42">
        <f t="shared" si="85"/>
        <v>2.5037242915091594E-3</v>
      </c>
    </row>
    <row r="156" spans="1:35" outlineLevel="1">
      <c r="A156" s="16">
        <v>20</v>
      </c>
      <c r="B156" s="92" t="s">
        <v>767</v>
      </c>
      <c r="C156" s="133" t="s">
        <v>307</v>
      </c>
      <c r="D156" s="101" t="s">
        <v>330</v>
      </c>
      <c r="E156" s="257"/>
      <c r="F156" s="92" t="s">
        <v>133</v>
      </c>
      <c r="G156" s="133" t="s">
        <v>307</v>
      </c>
      <c r="H156" s="133">
        <v>42185</v>
      </c>
      <c r="I156" s="223"/>
      <c r="J156" s="106">
        <v>4050000</v>
      </c>
      <c r="K156" s="39"/>
      <c r="L156" s="102"/>
      <c r="M156" s="102"/>
      <c r="N156" s="102"/>
      <c r="O156" s="92" t="s">
        <v>131</v>
      </c>
      <c r="P156" s="39"/>
      <c r="Q156" s="35"/>
      <c r="R156" s="35"/>
      <c r="S156" s="35"/>
      <c r="T156" s="40">
        <f t="shared" si="79"/>
        <v>0</v>
      </c>
      <c r="U156" s="35"/>
      <c r="V156" s="35"/>
      <c r="W156" s="35"/>
      <c r="X156" s="40">
        <f t="shared" si="80"/>
        <v>0</v>
      </c>
      <c r="Y156" s="35"/>
      <c r="Z156" s="99">
        <v>4050000</v>
      </c>
      <c r="AA156" s="99"/>
      <c r="AB156" s="40">
        <f t="shared" si="81"/>
        <v>4050000</v>
      </c>
      <c r="AC156" s="35"/>
      <c r="AD156" s="35"/>
      <c r="AE156" s="35"/>
      <c r="AF156" s="40">
        <f t="shared" si="82"/>
        <v>0</v>
      </c>
      <c r="AG156" s="40">
        <f t="shared" si="83"/>
        <v>4050000</v>
      </c>
      <c r="AH156" s="41">
        <f t="shared" si="84"/>
        <v>2.4938780067170787E-2</v>
      </c>
      <c r="AI156" s="42">
        <f t="shared" si="85"/>
        <v>1.7211594239853127E-3</v>
      </c>
    </row>
    <row r="157" spans="1:35" outlineLevel="1">
      <c r="A157" s="16">
        <v>21</v>
      </c>
      <c r="B157" s="92" t="s">
        <v>768</v>
      </c>
      <c r="C157" s="133" t="s">
        <v>307</v>
      </c>
      <c r="D157" s="101" t="s">
        <v>331</v>
      </c>
      <c r="E157" s="257"/>
      <c r="F157" s="92" t="s">
        <v>133</v>
      </c>
      <c r="G157" s="133" t="s">
        <v>307</v>
      </c>
      <c r="H157" s="133">
        <v>42185</v>
      </c>
      <c r="I157" s="223"/>
      <c r="J157" s="106">
        <v>14590809</v>
      </c>
      <c r="K157" s="39"/>
      <c r="L157" s="102"/>
      <c r="M157" s="102"/>
      <c r="N157" s="102"/>
      <c r="O157" s="92" t="s">
        <v>131</v>
      </c>
      <c r="P157" s="39"/>
      <c r="Q157" s="35"/>
      <c r="R157" s="35"/>
      <c r="S157" s="35"/>
      <c r="T157" s="40">
        <f t="shared" si="79"/>
        <v>0</v>
      </c>
      <c r="U157" s="35"/>
      <c r="V157" s="35"/>
      <c r="W157" s="35"/>
      <c r="X157" s="40">
        <f t="shared" si="80"/>
        <v>0</v>
      </c>
      <c r="Y157" s="35"/>
      <c r="Z157" s="99">
        <v>14590809</v>
      </c>
      <c r="AA157" s="99"/>
      <c r="AB157" s="40">
        <f t="shared" si="81"/>
        <v>14590809</v>
      </c>
      <c r="AC157" s="35"/>
      <c r="AD157" s="35"/>
      <c r="AE157" s="35"/>
      <c r="AF157" s="40">
        <f t="shared" si="82"/>
        <v>0</v>
      </c>
      <c r="AG157" s="40">
        <f t="shared" si="83"/>
        <v>14590809</v>
      </c>
      <c r="AH157" s="41">
        <f t="shared" si="84"/>
        <v>8.9846167074838557E-2</v>
      </c>
      <c r="AI157" s="42">
        <f t="shared" si="85"/>
        <v>6.2007675096098069E-3</v>
      </c>
    </row>
    <row r="158" spans="1:35" outlineLevel="1">
      <c r="A158" s="16">
        <v>22</v>
      </c>
      <c r="B158" s="92" t="s">
        <v>769</v>
      </c>
      <c r="C158" s="133" t="s">
        <v>774</v>
      </c>
      <c r="D158" s="101" t="s">
        <v>333</v>
      </c>
      <c r="E158" s="257"/>
      <c r="F158" s="92" t="s">
        <v>133</v>
      </c>
      <c r="G158" s="133" t="s">
        <v>774</v>
      </c>
      <c r="H158" s="133">
        <v>42185</v>
      </c>
      <c r="I158" s="223"/>
      <c r="J158" s="106">
        <v>4360087</v>
      </c>
      <c r="K158" s="39"/>
      <c r="L158" s="102"/>
      <c r="M158" s="102"/>
      <c r="N158" s="102"/>
      <c r="O158" s="92" t="s">
        <v>131</v>
      </c>
      <c r="P158" s="39"/>
      <c r="Q158" s="35"/>
      <c r="R158" s="35"/>
      <c r="S158" s="35"/>
      <c r="T158" s="40">
        <f t="shared" si="79"/>
        <v>0</v>
      </c>
      <c r="U158" s="35"/>
      <c r="V158" s="35"/>
      <c r="W158" s="35"/>
      <c r="X158" s="40">
        <f t="shared" si="80"/>
        <v>0</v>
      </c>
      <c r="Y158" s="35"/>
      <c r="Z158" s="99">
        <v>4360087</v>
      </c>
      <c r="AA158" s="99"/>
      <c r="AB158" s="40">
        <f t="shared" si="81"/>
        <v>4360087</v>
      </c>
      <c r="AC158" s="35"/>
      <c r="AD158" s="35"/>
      <c r="AE158" s="35"/>
      <c r="AF158" s="40">
        <f t="shared" si="82"/>
        <v>0</v>
      </c>
      <c r="AG158" s="40">
        <f t="shared" si="83"/>
        <v>4360087</v>
      </c>
      <c r="AH158" s="41">
        <f t="shared" si="84"/>
        <v>2.6848210065859378E-2</v>
      </c>
      <c r="AI158" s="42">
        <f t="shared" si="85"/>
        <v>1.8529394640607038E-3</v>
      </c>
    </row>
    <row r="159" spans="1:35" outlineLevel="1">
      <c r="A159" s="16">
        <v>23</v>
      </c>
      <c r="B159" s="92" t="s">
        <v>770</v>
      </c>
      <c r="C159" s="133" t="s">
        <v>307</v>
      </c>
      <c r="D159" s="101" t="s">
        <v>334</v>
      </c>
      <c r="E159" s="257"/>
      <c r="F159" s="92" t="s">
        <v>133</v>
      </c>
      <c r="G159" s="133" t="s">
        <v>307</v>
      </c>
      <c r="H159" s="133">
        <v>42185</v>
      </c>
      <c r="I159" s="223"/>
      <c r="J159" s="106">
        <v>4050000</v>
      </c>
      <c r="K159" s="39"/>
      <c r="L159" s="102"/>
      <c r="M159" s="102"/>
      <c r="N159" s="102"/>
      <c r="O159" s="92" t="s">
        <v>131</v>
      </c>
      <c r="P159" s="39"/>
      <c r="Q159" s="35"/>
      <c r="R159" s="35"/>
      <c r="S159" s="35"/>
      <c r="T159" s="40">
        <f t="shared" si="79"/>
        <v>0</v>
      </c>
      <c r="U159" s="35"/>
      <c r="V159" s="35"/>
      <c r="W159" s="35"/>
      <c r="X159" s="40">
        <f t="shared" si="80"/>
        <v>0</v>
      </c>
      <c r="Y159" s="35"/>
      <c r="Z159" s="99">
        <v>4050000</v>
      </c>
      <c r="AA159" s="99"/>
      <c r="AB159" s="40">
        <f t="shared" si="81"/>
        <v>4050000</v>
      </c>
      <c r="AC159" s="35"/>
      <c r="AD159" s="35"/>
      <c r="AE159" s="35"/>
      <c r="AF159" s="40">
        <f t="shared" si="82"/>
        <v>0</v>
      </c>
      <c r="AG159" s="40">
        <f t="shared" si="83"/>
        <v>4050000</v>
      </c>
      <c r="AH159" s="41">
        <f t="shared" si="84"/>
        <v>2.4938780067170787E-2</v>
      </c>
      <c r="AI159" s="42">
        <f t="shared" si="85"/>
        <v>1.7211594239853127E-3</v>
      </c>
    </row>
    <row r="160" spans="1:35" outlineLevel="1">
      <c r="A160" s="16">
        <v>24</v>
      </c>
      <c r="B160" s="92" t="s">
        <v>771</v>
      </c>
      <c r="C160" s="133" t="s">
        <v>307</v>
      </c>
      <c r="D160" s="101" t="s">
        <v>335</v>
      </c>
      <c r="E160" s="257"/>
      <c r="F160" s="92" t="s">
        <v>133</v>
      </c>
      <c r="G160" s="133" t="s">
        <v>307</v>
      </c>
      <c r="H160" s="133">
        <v>42185</v>
      </c>
      <c r="I160" s="223"/>
      <c r="J160" s="106">
        <v>4050000</v>
      </c>
      <c r="K160" s="39"/>
      <c r="L160" s="102"/>
      <c r="M160" s="102"/>
      <c r="N160" s="102"/>
      <c r="O160" s="92" t="s">
        <v>131</v>
      </c>
      <c r="P160" s="39"/>
      <c r="Q160" s="35"/>
      <c r="R160" s="35"/>
      <c r="S160" s="35"/>
      <c r="T160" s="40">
        <f t="shared" si="79"/>
        <v>0</v>
      </c>
      <c r="U160" s="35"/>
      <c r="V160" s="35"/>
      <c r="W160" s="35"/>
      <c r="X160" s="40">
        <f t="shared" si="80"/>
        <v>0</v>
      </c>
      <c r="Y160" s="35"/>
      <c r="Z160" s="99">
        <v>4050000</v>
      </c>
      <c r="AA160" s="99"/>
      <c r="AB160" s="40">
        <f t="shared" si="81"/>
        <v>4050000</v>
      </c>
      <c r="AC160" s="35"/>
      <c r="AD160" s="35"/>
      <c r="AE160" s="35"/>
      <c r="AF160" s="40">
        <f t="shared" si="82"/>
        <v>0</v>
      </c>
      <c r="AG160" s="40">
        <f t="shared" si="83"/>
        <v>4050000</v>
      </c>
      <c r="AH160" s="41">
        <f t="shared" si="84"/>
        <v>2.4938780067170787E-2</v>
      </c>
      <c r="AI160" s="42">
        <f t="shared" si="85"/>
        <v>1.7211594239853127E-3</v>
      </c>
    </row>
    <row r="161" spans="1:35" ht="22.5" outlineLevel="1">
      <c r="A161" s="16">
        <v>25</v>
      </c>
      <c r="B161" s="92" t="s">
        <v>772</v>
      </c>
      <c r="C161" s="133" t="s">
        <v>307</v>
      </c>
      <c r="D161" s="101" t="s">
        <v>336</v>
      </c>
      <c r="E161" s="257"/>
      <c r="F161" s="92" t="s">
        <v>133</v>
      </c>
      <c r="G161" s="133" t="s">
        <v>307</v>
      </c>
      <c r="H161" s="133">
        <v>42185</v>
      </c>
      <c r="I161" s="223"/>
      <c r="J161" s="106">
        <v>4050000</v>
      </c>
      <c r="K161" s="39"/>
      <c r="L161" s="102"/>
      <c r="M161" s="102"/>
      <c r="N161" s="102"/>
      <c r="O161" s="92" t="s">
        <v>131</v>
      </c>
      <c r="P161" s="39"/>
      <c r="Q161" s="35"/>
      <c r="R161" s="35"/>
      <c r="S161" s="35"/>
      <c r="T161" s="40">
        <f t="shared" si="79"/>
        <v>0</v>
      </c>
      <c r="U161" s="35"/>
      <c r="V161" s="35"/>
      <c r="W161" s="35"/>
      <c r="X161" s="40">
        <f t="shared" si="80"/>
        <v>0</v>
      </c>
      <c r="Y161" s="35"/>
      <c r="Z161" s="99">
        <v>4050000</v>
      </c>
      <c r="AA161" s="99"/>
      <c r="AB161" s="40">
        <f t="shared" si="81"/>
        <v>4050000</v>
      </c>
      <c r="AC161" s="35"/>
      <c r="AD161" s="35"/>
      <c r="AE161" s="35"/>
      <c r="AF161" s="40">
        <f t="shared" si="82"/>
        <v>0</v>
      </c>
      <c r="AG161" s="40">
        <f t="shared" si="83"/>
        <v>4050000</v>
      </c>
      <c r="AH161" s="41">
        <f t="shared" si="84"/>
        <v>2.4938780067170787E-2</v>
      </c>
      <c r="AI161" s="42">
        <f t="shared" si="85"/>
        <v>1.7211594239853127E-3</v>
      </c>
    </row>
    <row r="162" spans="1:35" outlineLevel="1">
      <c r="A162" s="16">
        <v>26</v>
      </c>
      <c r="B162" s="92" t="s">
        <v>1032</v>
      </c>
      <c r="C162" s="133">
        <v>41898</v>
      </c>
      <c r="D162" s="101" t="s">
        <v>1033</v>
      </c>
      <c r="E162" s="257"/>
      <c r="F162" s="92" t="s">
        <v>800</v>
      </c>
      <c r="G162" s="133">
        <v>41898</v>
      </c>
      <c r="H162" s="133">
        <v>42186</v>
      </c>
      <c r="I162" s="223"/>
      <c r="J162" s="106">
        <v>18258401</v>
      </c>
      <c r="K162" s="129"/>
      <c r="L162" s="102"/>
      <c r="M162" s="102"/>
      <c r="N162" s="102"/>
      <c r="O162" s="92" t="s">
        <v>131</v>
      </c>
      <c r="P162" s="129"/>
      <c r="Q162" s="35"/>
      <c r="R162" s="35"/>
      <c r="S162" s="35"/>
      <c r="T162" s="40">
        <f t="shared" si="79"/>
        <v>0</v>
      </c>
      <c r="U162" s="35"/>
      <c r="V162" s="35"/>
      <c r="W162" s="35"/>
      <c r="X162" s="40">
        <f t="shared" si="80"/>
        <v>0</v>
      </c>
      <c r="Y162" s="35"/>
      <c r="Z162" s="99"/>
      <c r="AA162" s="99"/>
      <c r="AB162" s="40">
        <f t="shared" si="81"/>
        <v>0</v>
      </c>
      <c r="AC162" s="35">
        <v>18258401</v>
      </c>
      <c r="AD162" s="35"/>
      <c r="AE162" s="35"/>
      <c r="AF162" s="40">
        <f t="shared" si="82"/>
        <v>18258401</v>
      </c>
      <c r="AG162" s="40">
        <f t="shared" si="83"/>
        <v>18258401</v>
      </c>
      <c r="AH162" s="41">
        <f t="shared" ref="AH162:AH164" si="86">IF(ISERROR(AG162/$I$136),0,AG162/$I$136)</f>
        <v>0.11243018442400277</v>
      </c>
      <c r="AI162" s="42">
        <f t="shared" ref="AI162:AI164" si="87">IF(ISERROR(AG162/$AG$386),"-",AG162/$AG$386)</f>
        <v>7.7594120859389775E-3</v>
      </c>
    </row>
    <row r="163" spans="1:35" outlineLevel="1">
      <c r="A163" s="16">
        <v>27</v>
      </c>
      <c r="B163" s="92" t="s">
        <v>1034</v>
      </c>
      <c r="C163" s="133">
        <v>41898</v>
      </c>
      <c r="D163" s="101" t="s">
        <v>962</v>
      </c>
      <c r="E163" s="257"/>
      <c r="F163" s="92" t="s">
        <v>114</v>
      </c>
      <c r="G163" s="133">
        <v>41898</v>
      </c>
      <c r="H163" s="133">
        <v>42187</v>
      </c>
      <c r="I163" s="223"/>
      <c r="J163" s="106">
        <v>4050000</v>
      </c>
      <c r="K163" s="129"/>
      <c r="L163" s="102"/>
      <c r="M163" s="102"/>
      <c r="N163" s="102"/>
      <c r="O163" s="92" t="s">
        <v>131</v>
      </c>
      <c r="P163" s="129"/>
      <c r="Q163" s="35"/>
      <c r="R163" s="35"/>
      <c r="S163" s="35"/>
      <c r="T163" s="40">
        <f t="shared" si="79"/>
        <v>0</v>
      </c>
      <c r="U163" s="35"/>
      <c r="V163" s="35"/>
      <c r="W163" s="35"/>
      <c r="X163" s="40">
        <f t="shared" si="80"/>
        <v>0</v>
      </c>
      <c r="Y163" s="35"/>
      <c r="Z163" s="99"/>
      <c r="AA163" s="99"/>
      <c r="AB163" s="40">
        <f t="shared" si="81"/>
        <v>0</v>
      </c>
      <c r="AC163" s="35">
        <v>4050000</v>
      </c>
      <c r="AD163" s="35"/>
      <c r="AE163" s="35"/>
      <c r="AF163" s="40">
        <f t="shared" si="82"/>
        <v>4050000</v>
      </c>
      <c r="AG163" s="40">
        <f t="shared" si="83"/>
        <v>4050000</v>
      </c>
      <c r="AH163" s="41">
        <f t="shared" si="86"/>
        <v>2.4938780067170787E-2</v>
      </c>
      <c r="AI163" s="42">
        <f t="shared" si="87"/>
        <v>1.7211594239853127E-3</v>
      </c>
    </row>
    <row r="164" spans="1:35" ht="12.75" outlineLevel="1">
      <c r="A164" s="16">
        <v>28</v>
      </c>
      <c r="B164" s="92" t="s">
        <v>1035</v>
      </c>
      <c r="C164" s="133">
        <v>41898</v>
      </c>
      <c r="D164" s="101" t="s">
        <v>317</v>
      </c>
      <c r="E164" s="257"/>
      <c r="F164" s="92" t="s">
        <v>1036</v>
      </c>
      <c r="G164" s="133">
        <v>41898</v>
      </c>
      <c r="H164" s="133">
        <v>42188</v>
      </c>
      <c r="I164" s="223"/>
      <c r="J164" s="106">
        <v>4050000</v>
      </c>
      <c r="K164" s="165"/>
      <c r="L164" s="102"/>
      <c r="M164" s="102"/>
      <c r="N164" s="102"/>
      <c r="O164" s="92" t="s">
        <v>131</v>
      </c>
      <c r="P164" s="129"/>
      <c r="Q164" s="35"/>
      <c r="R164" s="35"/>
      <c r="S164" s="35"/>
      <c r="T164" s="40">
        <f t="shared" si="79"/>
        <v>0</v>
      </c>
      <c r="U164" s="35"/>
      <c r="V164" s="35"/>
      <c r="W164" s="35"/>
      <c r="X164" s="40">
        <f t="shared" si="80"/>
        <v>0</v>
      </c>
      <c r="Y164" s="35"/>
      <c r="Z164" s="99"/>
      <c r="AA164" s="99"/>
      <c r="AB164" s="40">
        <f t="shared" si="81"/>
        <v>0</v>
      </c>
      <c r="AC164" s="35">
        <v>4050000</v>
      </c>
      <c r="AD164" s="35"/>
      <c r="AE164" s="35"/>
      <c r="AF164" s="40">
        <f t="shared" si="82"/>
        <v>4050000</v>
      </c>
      <c r="AG164" s="40">
        <f t="shared" si="83"/>
        <v>4050000</v>
      </c>
      <c r="AH164" s="41">
        <f t="shared" si="86"/>
        <v>2.4938780067170787E-2</v>
      </c>
      <c r="AI164" s="42">
        <f t="shared" si="87"/>
        <v>1.7211594239853127E-3</v>
      </c>
    </row>
    <row r="165" spans="1:35" ht="12.75" outlineLevel="1">
      <c r="A165" s="124">
        <v>29</v>
      </c>
      <c r="B165" s="92" t="s">
        <v>1148</v>
      </c>
      <c r="C165" s="166">
        <v>41963</v>
      </c>
      <c r="D165" s="101" t="s">
        <v>1149</v>
      </c>
      <c r="E165" s="257"/>
      <c r="F165" s="92" t="s">
        <v>1036</v>
      </c>
      <c r="G165" s="166"/>
      <c r="H165" s="166"/>
      <c r="I165" s="223"/>
      <c r="J165" s="106">
        <v>7281908</v>
      </c>
      <c r="K165" s="165"/>
      <c r="L165" s="102"/>
      <c r="M165" s="102"/>
      <c r="N165" s="102"/>
      <c r="O165" s="92" t="s">
        <v>131</v>
      </c>
      <c r="P165" s="129"/>
      <c r="Q165" s="35"/>
      <c r="R165" s="35"/>
      <c r="S165" s="35"/>
      <c r="T165" s="40">
        <f t="shared" ref="T165:T166" si="88">SUM(Q165:S165)</f>
        <v>0</v>
      </c>
      <c r="U165" s="35"/>
      <c r="V165" s="35"/>
      <c r="W165" s="35"/>
      <c r="X165" s="40">
        <f t="shared" ref="X165:X166" si="89">SUM(U165:W165)</f>
        <v>0</v>
      </c>
      <c r="Y165" s="35"/>
      <c r="Z165" s="99"/>
      <c r="AA165" s="99"/>
      <c r="AB165" s="40">
        <f t="shared" ref="AB165:AB166" si="90">SUM(Y165:AA165)</f>
        <v>0</v>
      </c>
      <c r="AC165" s="35"/>
      <c r="AD165" s="106">
        <v>7281908</v>
      </c>
      <c r="AE165" s="35"/>
      <c r="AF165" s="40">
        <f t="shared" ref="AF165:AF166" si="91">SUM(AC165:AE165)</f>
        <v>7281908</v>
      </c>
      <c r="AG165" s="40">
        <f t="shared" ref="AG165:AG166" si="92">SUM(T165,X165,AB165,AF165)</f>
        <v>7281908</v>
      </c>
      <c r="AH165" s="41">
        <f t="shared" ref="AH165:AH166" si="93">IF(ISERROR(AG165/$I$136),0,AG165/$I$136)</f>
        <v>4.4839975822560864E-2</v>
      </c>
      <c r="AI165" s="42">
        <f t="shared" ref="AI165:AI166" si="94">IF(ISERROR(AG165/$AG$386),"-",AG165/$AG$386)</f>
        <v>3.094648044146677E-3</v>
      </c>
    </row>
    <row r="166" spans="1:35" ht="12.75" outlineLevel="1">
      <c r="A166" s="124">
        <v>30</v>
      </c>
      <c r="B166" s="92" t="s">
        <v>511</v>
      </c>
      <c r="C166" s="166">
        <v>41963</v>
      </c>
      <c r="D166" s="101" t="s">
        <v>1144</v>
      </c>
      <c r="E166" s="258"/>
      <c r="F166" s="92" t="s">
        <v>1036</v>
      </c>
      <c r="G166" s="166"/>
      <c r="H166" s="166"/>
      <c r="I166" s="180"/>
      <c r="J166" s="106">
        <v>5919676</v>
      </c>
      <c r="K166" s="165"/>
      <c r="L166" s="102"/>
      <c r="M166" s="102"/>
      <c r="N166" s="102"/>
      <c r="O166" s="92" t="s">
        <v>131</v>
      </c>
      <c r="P166" s="129"/>
      <c r="Q166" s="35"/>
      <c r="R166" s="35"/>
      <c r="S166" s="35"/>
      <c r="T166" s="40">
        <f t="shared" si="88"/>
        <v>0</v>
      </c>
      <c r="U166" s="35"/>
      <c r="V166" s="35"/>
      <c r="W166" s="35"/>
      <c r="X166" s="40">
        <f t="shared" si="89"/>
        <v>0</v>
      </c>
      <c r="Y166" s="35"/>
      <c r="Z166" s="99"/>
      <c r="AA166" s="99"/>
      <c r="AB166" s="40">
        <f t="shared" si="90"/>
        <v>0</v>
      </c>
      <c r="AC166" s="35"/>
      <c r="AD166" s="106">
        <v>5919676</v>
      </c>
      <c r="AE166" s="35"/>
      <c r="AF166" s="40">
        <f t="shared" si="91"/>
        <v>5919676</v>
      </c>
      <c r="AG166" s="40">
        <f t="shared" si="92"/>
        <v>5919676</v>
      </c>
      <c r="AH166" s="41">
        <f t="shared" si="93"/>
        <v>3.6451727859977606E-2</v>
      </c>
      <c r="AI166" s="42">
        <f t="shared" si="94"/>
        <v>2.5157299097135011E-3</v>
      </c>
    </row>
    <row r="167" spans="1:35" ht="12.75" customHeight="1">
      <c r="A167" s="181" t="s">
        <v>62</v>
      </c>
      <c r="B167" s="182"/>
      <c r="C167" s="182"/>
      <c r="D167" s="182"/>
      <c r="E167" s="182"/>
      <c r="F167" s="182"/>
      <c r="G167" s="182"/>
      <c r="H167" s="183"/>
      <c r="I167" s="55">
        <f>SUM(I136:I136)</f>
        <v>162397679</v>
      </c>
      <c r="J167" s="55">
        <f>SUM(J137:J166)</f>
        <v>162397679</v>
      </c>
      <c r="K167" s="74"/>
      <c r="L167" s="55">
        <f>SUM(L137:L137)</f>
        <v>0</v>
      </c>
      <c r="M167" s="55">
        <f>SUM(M137:M137)</f>
        <v>0</v>
      </c>
      <c r="N167" s="55">
        <f>SUM(N137:N137)</f>
        <v>0</v>
      </c>
      <c r="O167" s="57"/>
      <c r="P167" s="75"/>
      <c r="Q167" s="55">
        <f t="shared" ref="Q167:X167" si="95">SUM(Q137:Q137)</f>
        <v>0</v>
      </c>
      <c r="R167" s="55">
        <f t="shared" si="95"/>
        <v>0</v>
      </c>
      <c r="S167" s="55">
        <f t="shared" si="95"/>
        <v>0</v>
      </c>
      <c r="T167" s="60">
        <f t="shared" si="95"/>
        <v>0</v>
      </c>
      <c r="U167" s="55">
        <f t="shared" si="95"/>
        <v>0</v>
      </c>
      <c r="V167" s="55">
        <f t="shared" si="95"/>
        <v>0</v>
      </c>
      <c r="W167" s="55">
        <f t="shared" si="95"/>
        <v>0</v>
      </c>
      <c r="X167" s="60">
        <f t="shared" si="95"/>
        <v>0</v>
      </c>
      <c r="Y167" s="55">
        <f>SUM(Y137:Y161)</f>
        <v>0</v>
      </c>
      <c r="Z167" s="55">
        <f>SUM(Z137:Z161)</f>
        <v>117838772</v>
      </c>
      <c r="AA167" s="55">
        <f>SUM(AA137:AA161)</f>
        <v>4998922</v>
      </c>
      <c r="AB167" s="60">
        <f>SUM(AB137:AB161)</f>
        <v>122837694</v>
      </c>
      <c r="AC167" s="55">
        <f>SUM(AC137:AC166)</f>
        <v>26358401</v>
      </c>
      <c r="AD167" s="55">
        <f t="shared" ref="AD167:AE167" si="96">SUM(AD137:AD166)</f>
        <v>13201584</v>
      </c>
      <c r="AE167" s="55">
        <f t="shared" si="96"/>
        <v>0</v>
      </c>
      <c r="AF167" s="60">
        <f>SUM(AF137:AF166)</f>
        <v>39559985</v>
      </c>
      <c r="AG167" s="53">
        <f>SUM(AG137:AG166)</f>
        <v>162397679</v>
      </c>
      <c r="AH167" s="54">
        <f>IF(ISERROR(AG167/I167),0,AG167/I167)</f>
        <v>1</v>
      </c>
      <c r="AI167" s="54">
        <f>IF(ISERROR(AG167/$AG$386),0,AG167/$AG$386)</f>
        <v>6.9015381640541162E-2</v>
      </c>
    </row>
    <row r="168" spans="1:35" ht="12.75" customHeight="1">
      <c r="A168" s="36"/>
      <c r="B168" s="238" t="s">
        <v>63</v>
      </c>
      <c r="C168" s="238"/>
      <c r="D168" s="238"/>
      <c r="E168" s="18"/>
      <c r="F168" s="19"/>
      <c r="G168" s="20"/>
      <c r="H168" s="20"/>
      <c r="I168" s="179">
        <v>281221125</v>
      </c>
      <c r="J168" s="22"/>
      <c r="K168" s="23"/>
      <c r="L168" s="24"/>
      <c r="M168" s="24"/>
      <c r="N168" s="24"/>
      <c r="O168" s="19"/>
      <c r="P168" s="25"/>
      <c r="Q168" s="22"/>
      <c r="R168" s="22"/>
      <c r="S168" s="22"/>
      <c r="T168" s="22"/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F168" s="22"/>
      <c r="AG168" s="22"/>
      <c r="AH168" s="26"/>
      <c r="AI168" s="26"/>
    </row>
    <row r="169" spans="1:35" outlineLevel="1">
      <c r="A169" s="124">
        <v>1</v>
      </c>
      <c r="B169" s="92" t="s">
        <v>847</v>
      </c>
      <c r="C169" s="82">
        <v>41871</v>
      </c>
      <c r="D169" s="101" t="s">
        <v>848</v>
      </c>
      <c r="E169" s="253" t="s">
        <v>132</v>
      </c>
      <c r="F169" s="92" t="s">
        <v>133</v>
      </c>
      <c r="G169" s="31"/>
      <c r="H169" s="31"/>
      <c r="I169" s="223"/>
      <c r="J169" s="99">
        <v>4500000</v>
      </c>
      <c r="K169" s="39"/>
      <c r="L169" s="102"/>
      <c r="M169" s="102"/>
      <c r="N169" s="102"/>
      <c r="O169" s="92" t="s">
        <v>131</v>
      </c>
      <c r="P169" s="39"/>
      <c r="Q169" s="35"/>
      <c r="R169" s="35"/>
      <c r="S169" s="35"/>
      <c r="T169" s="40">
        <f t="shared" ref="T169:T224" si="97">SUM(Q169:S169)</f>
        <v>0</v>
      </c>
      <c r="U169" s="35"/>
      <c r="V169" s="35"/>
      <c r="W169" s="35"/>
      <c r="X169" s="40">
        <f t="shared" ref="X169:X224" si="98">SUM(U169:W169)</f>
        <v>0</v>
      </c>
      <c r="Y169" s="35"/>
      <c r="Z169" s="35">
        <v>4500000</v>
      </c>
      <c r="AA169" s="35"/>
      <c r="AB169" s="40">
        <f t="shared" ref="AB169:AB224" si="99">SUM(Y169:AA169)</f>
        <v>4500000</v>
      </c>
      <c r="AC169" s="35"/>
      <c r="AD169" s="35"/>
      <c r="AE169" s="35"/>
      <c r="AF169" s="40">
        <f t="shared" ref="AF169:AF224" si="100">SUM(AC169:AE169)</f>
        <v>0</v>
      </c>
      <c r="AG169" s="40">
        <f t="shared" ref="AG169:AG224" si="101">SUM(T169,X169,AB169,AF169)</f>
        <v>4500000</v>
      </c>
      <c r="AH169" s="41">
        <f>IF(ISERROR(AG169/$I$168),0,AG169/$I$168)</f>
        <v>1.6001642835331092E-2</v>
      </c>
      <c r="AI169" s="42">
        <f t="shared" ref="AI169" si="102">IF(ISERROR(AG169/$AG$386),"-",AG169/$AG$386)</f>
        <v>1.9123993599836808E-3</v>
      </c>
    </row>
    <row r="170" spans="1:35" outlineLevel="1">
      <c r="A170" s="124">
        <v>2</v>
      </c>
      <c r="B170" s="92" t="s">
        <v>849</v>
      </c>
      <c r="C170" s="82">
        <v>41890</v>
      </c>
      <c r="D170" s="101" t="s">
        <v>850</v>
      </c>
      <c r="E170" s="254"/>
      <c r="F170" s="92" t="s">
        <v>133</v>
      </c>
      <c r="G170" s="31"/>
      <c r="H170" s="31"/>
      <c r="I170" s="223"/>
      <c r="J170" s="99">
        <v>3800000</v>
      </c>
      <c r="K170" s="39"/>
      <c r="L170" s="102"/>
      <c r="M170" s="102"/>
      <c r="N170" s="102"/>
      <c r="O170" s="92" t="s">
        <v>131</v>
      </c>
      <c r="P170" s="39"/>
      <c r="Q170" s="35"/>
      <c r="R170" s="35"/>
      <c r="S170" s="35"/>
      <c r="T170" s="40">
        <f t="shared" si="97"/>
        <v>0</v>
      </c>
      <c r="U170" s="35"/>
      <c r="V170" s="35"/>
      <c r="W170" s="35"/>
      <c r="X170" s="40">
        <f t="shared" si="98"/>
        <v>0</v>
      </c>
      <c r="Y170" s="35"/>
      <c r="Z170" s="35"/>
      <c r="AA170" s="35">
        <v>3800000</v>
      </c>
      <c r="AB170" s="40">
        <f t="shared" si="99"/>
        <v>3800000</v>
      </c>
      <c r="AC170" s="35"/>
      <c r="AD170" s="35"/>
      <c r="AE170" s="35"/>
      <c r="AF170" s="40">
        <f t="shared" si="100"/>
        <v>0</v>
      </c>
      <c r="AG170" s="40">
        <f t="shared" si="101"/>
        <v>3800000</v>
      </c>
      <c r="AH170" s="41">
        <f t="shared" ref="AH170:AH223" si="103">IF(ISERROR(AG170/$I$168),0,AG170/$I$168)</f>
        <v>1.3512498394279591E-2</v>
      </c>
      <c r="AI170" s="42">
        <f t="shared" ref="AI170:AI223" si="104">IF(ISERROR(AG170/$AG$386),"-",AG170/$AG$386)</f>
        <v>1.6149150150973305E-3</v>
      </c>
    </row>
    <row r="171" spans="1:35" outlineLevel="1">
      <c r="A171" s="124">
        <v>3</v>
      </c>
      <c r="B171" s="92" t="s">
        <v>852</v>
      </c>
      <c r="C171" s="82">
        <v>41858</v>
      </c>
      <c r="D171" s="101" t="s">
        <v>851</v>
      </c>
      <c r="E171" s="254"/>
      <c r="F171" s="92" t="s">
        <v>133</v>
      </c>
      <c r="G171" s="31"/>
      <c r="H171" s="31"/>
      <c r="I171" s="223"/>
      <c r="J171" s="99">
        <v>3800000</v>
      </c>
      <c r="K171" s="39"/>
      <c r="L171" s="102"/>
      <c r="M171" s="102"/>
      <c r="N171" s="102"/>
      <c r="O171" s="92" t="s">
        <v>131</v>
      </c>
      <c r="P171" s="39"/>
      <c r="Q171" s="35"/>
      <c r="R171" s="35"/>
      <c r="S171" s="35"/>
      <c r="T171" s="40">
        <f t="shared" si="97"/>
        <v>0</v>
      </c>
      <c r="U171" s="35"/>
      <c r="V171" s="35"/>
      <c r="W171" s="35"/>
      <c r="X171" s="40">
        <f t="shared" si="98"/>
        <v>0</v>
      </c>
      <c r="Y171" s="35"/>
      <c r="Z171" s="35">
        <v>3800000</v>
      </c>
      <c r="AA171" s="35"/>
      <c r="AB171" s="40">
        <f t="shared" si="99"/>
        <v>3800000</v>
      </c>
      <c r="AC171" s="35"/>
      <c r="AD171" s="35"/>
      <c r="AE171" s="35"/>
      <c r="AF171" s="40">
        <f t="shared" si="100"/>
        <v>0</v>
      </c>
      <c r="AG171" s="40">
        <f t="shared" si="101"/>
        <v>3800000</v>
      </c>
      <c r="AH171" s="41">
        <f t="shared" si="103"/>
        <v>1.3512498394279591E-2</v>
      </c>
      <c r="AI171" s="42">
        <f t="shared" si="104"/>
        <v>1.6149150150973305E-3</v>
      </c>
    </row>
    <row r="172" spans="1:35" outlineLevel="1">
      <c r="A172" s="124">
        <v>4</v>
      </c>
      <c r="B172" s="92" t="s">
        <v>853</v>
      </c>
      <c r="C172" s="82">
        <v>41880</v>
      </c>
      <c r="D172" s="101" t="s">
        <v>854</v>
      </c>
      <c r="E172" s="254"/>
      <c r="F172" s="92" t="s">
        <v>133</v>
      </c>
      <c r="G172" s="31"/>
      <c r="H172" s="31"/>
      <c r="I172" s="223"/>
      <c r="J172" s="99">
        <v>3800000</v>
      </c>
      <c r="K172" s="39"/>
      <c r="L172" s="102"/>
      <c r="M172" s="102"/>
      <c r="N172" s="102"/>
      <c r="O172" s="92" t="s">
        <v>131</v>
      </c>
      <c r="P172" s="39"/>
      <c r="Q172" s="35"/>
      <c r="R172" s="35"/>
      <c r="S172" s="35"/>
      <c r="T172" s="40">
        <f t="shared" si="97"/>
        <v>0</v>
      </c>
      <c r="U172" s="35"/>
      <c r="V172" s="35"/>
      <c r="W172" s="35"/>
      <c r="X172" s="40">
        <f t="shared" si="98"/>
        <v>0</v>
      </c>
      <c r="Y172" s="35"/>
      <c r="Z172" s="35"/>
      <c r="AA172" s="35">
        <v>3800000</v>
      </c>
      <c r="AB172" s="40">
        <f t="shared" si="99"/>
        <v>3800000</v>
      </c>
      <c r="AC172" s="35"/>
      <c r="AD172" s="35"/>
      <c r="AE172" s="35"/>
      <c r="AF172" s="40">
        <f t="shared" si="100"/>
        <v>0</v>
      </c>
      <c r="AG172" s="40">
        <f t="shared" si="101"/>
        <v>3800000</v>
      </c>
      <c r="AH172" s="41">
        <f t="shared" si="103"/>
        <v>1.3512498394279591E-2</v>
      </c>
      <c r="AI172" s="42">
        <f t="shared" si="104"/>
        <v>1.6149150150973305E-3</v>
      </c>
    </row>
    <row r="173" spans="1:35" outlineLevel="1">
      <c r="A173" s="124">
        <v>5</v>
      </c>
      <c r="B173" s="92" t="s">
        <v>855</v>
      </c>
      <c r="C173" s="82">
        <v>41894</v>
      </c>
      <c r="D173" s="101" t="s">
        <v>856</v>
      </c>
      <c r="E173" s="254"/>
      <c r="F173" s="92" t="s">
        <v>133</v>
      </c>
      <c r="G173" s="31"/>
      <c r="H173" s="31"/>
      <c r="I173" s="223"/>
      <c r="J173" s="99">
        <v>4000000</v>
      </c>
      <c r="K173" s="39"/>
      <c r="L173" s="102"/>
      <c r="M173" s="102"/>
      <c r="N173" s="102"/>
      <c r="O173" s="92" t="s">
        <v>131</v>
      </c>
      <c r="P173" s="39"/>
      <c r="Q173" s="35"/>
      <c r="R173" s="35"/>
      <c r="S173" s="35"/>
      <c r="T173" s="40">
        <f t="shared" si="97"/>
        <v>0</v>
      </c>
      <c r="U173" s="35"/>
      <c r="V173" s="35"/>
      <c r="W173" s="35"/>
      <c r="X173" s="40">
        <f t="shared" si="98"/>
        <v>0</v>
      </c>
      <c r="Y173" s="35"/>
      <c r="Z173" s="35"/>
      <c r="AA173" s="35">
        <v>4000000</v>
      </c>
      <c r="AB173" s="40">
        <f t="shared" si="99"/>
        <v>4000000</v>
      </c>
      <c r="AC173" s="35"/>
      <c r="AD173" s="35"/>
      <c r="AE173" s="35"/>
      <c r="AF173" s="40">
        <f t="shared" si="100"/>
        <v>0</v>
      </c>
      <c r="AG173" s="40">
        <f t="shared" si="101"/>
        <v>4000000</v>
      </c>
      <c r="AH173" s="41">
        <f t="shared" si="103"/>
        <v>1.4223682520294306E-2</v>
      </c>
      <c r="AI173" s="42">
        <f t="shared" si="104"/>
        <v>1.6999105422077162E-3</v>
      </c>
    </row>
    <row r="174" spans="1:35" outlineLevel="1">
      <c r="A174" s="124">
        <v>6</v>
      </c>
      <c r="B174" s="92" t="s">
        <v>857</v>
      </c>
      <c r="C174" s="82">
        <v>41894</v>
      </c>
      <c r="D174" s="101" t="s">
        <v>858</v>
      </c>
      <c r="E174" s="254"/>
      <c r="F174" s="92" t="s">
        <v>133</v>
      </c>
      <c r="G174" s="31"/>
      <c r="H174" s="31"/>
      <c r="I174" s="223"/>
      <c r="J174" s="99">
        <v>3800000</v>
      </c>
      <c r="K174" s="39"/>
      <c r="L174" s="102"/>
      <c r="M174" s="102"/>
      <c r="N174" s="102"/>
      <c r="O174" s="92" t="s">
        <v>131</v>
      </c>
      <c r="P174" s="39"/>
      <c r="Q174" s="35"/>
      <c r="R174" s="35"/>
      <c r="S174" s="35"/>
      <c r="T174" s="40">
        <f t="shared" si="97"/>
        <v>0</v>
      </c>
      <c r="U174" s="35"/>
      <c r="V174" s="35"/>
      <c r="W174" s="35"/>
      <c r="X174" s="40">
        <f t="shared" si="98"/>
        <v>0</v>
      </c>
      <c r="Y174" s="35"/>
      <c r="Z174" s="35"/>
      <c r="AA174" s="35">
        <v>3800000</v>
      </c>
      <c r="AB174" s="40">
        <f t="shared" si="99"/>
        <v>3800000</v>
      </c>
      <c r="AC174" s="35"/>
      <c r="AD174" s="35"/>
      <c r="AE174" s="35"/>
      <c r="AF174" s="40">
        <f t="shared" si="100"/>
        <v>0</v>
      </c>
      <c r="AG174" s="40">
        <f t="shared" si="101"/>
        <v>3800000</v>
      </c>
      <c r="AH174" s="41">
        <f t="shared" si="103"/>
        <v>1.3512498394279591E-2</v>
      </c>
      <c r="AI174" s="42">
        <f t="shared" si="104"/>
        <v>1.6149150150973305E-3</v>
      </c>
    </row>
    <row r="175" spans="1:35" outlineLevel="1">
      <c r="A175" s="124">
        <v>7</v>
      </c>
      <c r="B175" s="92" t="s">
        <v>859</v>
      </c>
      <c r="C175" s="82">
        <v>41847</v>
      </c>
      <c r="D175" s="101" t="s">
        <v>134</v>
      </c>
      <c r="E175" s="254"/>
      <c r="F175" s="92" t="s">
        <v>133</v>
      </c>
      <c r="G175" s="31"/>
      <c r="H175" s="31"/>
      <c r="I175" s="223"/>
      <c r="J175" s="99">
        <v>3800000</v>
      </c>
      <c r="K175" s="39"/>
      <c r="L175" s="102"/>
      <c r="M175" s="102"/>
      <c r="N175" s="102"/>
      <c r="O175" s="92" t="s">
        <v>131</v>
      </c>
      <c r="P175" s="39"/>
      <c r="Q175" s="35"/>
      <c r="R175" s="35"/>
      <c r="S175" s="35"/>
      <c r="T175" s="40">
        <f t="shared" si="97"/>
        <v>0</v>
      </c>
      <c r="U175" s="35"/>
      <c r="V175" s="35"/>
      <c r="W175" s="35"/>
      <c r="X175" s="40">
        <f t="shared" si="98"/>
        <v>0</v>
      </c>
      <c r="Y175" s="35"/>
      <c r="Z175" s="35">
        <v>3800000</v>
      </c>
      <c r="AA175" s="35"/>
      <c r="AB175" s="40">
        <f t="shared" si="99"/>
        <v>3800000</v>
      </c>
      <c r="AC175" s="35"/>
      <c r="AD175" s="35"/>
      <c r="AE175" s="35"/>
      <c r="AF175" s="40">
        <f t="shared" si="100"/>
        <v>0</v>
      </c>
      <c r="AG175" s="40">
        <f t="shared" si="101"/>
        <v>3800000</v>
      </c>
      <c r="AH175" s="41">
        <f t="shared" si="103"/>
        <v>1.3512498394279591E-2</v>
      </c>
      <c r="AI175" s="42">
        <f t="shared" si="104"/>
        <v>1.6149150150973305E-3</v>
      </c>
    </row>
    <row r="176" spans="1:35" outlineLevel="1">
      <c r="A176" s="124">
        <v>8</v>
      </c>
      <c r="B176" s="92" t="s">
        <v>860</v>
      </c>
      <c r="C176" s="82">
        <v>41865</v>
      </c>
      <c r="D176" s="101" t="s">
        <v>861</v>
      </c>
      <c r="E176" s="254"/>
      <c r="F176" s="92" t="s">
        <v>133</v>
      </c>
      <c r="G176" s="31"/>
      <c r="H176" s="31"/>
      <c r="I176" s="223"/>
      <c r="J176" s="99">
        <v>12000000</v>
      </c>
      <c r="K176" s="39"/>
      <c r="L176" s="102"/>
      <c r="M176" s="102"/>
      <c r="N176" s="102"/>
      <c r="O176" s="92" t="s">
        <v>131</v>
      </c>
      <c r="P176" s="39"/>
      <c r="Q176" s="35"/>
      <c r="R176" s="35"/>
      <c r="S176" s="35"/>
      <c r="T176" s="40">
        <f t="shared" si="97"/>
        <v>0</v>
      </c>
      <c r="U176" s="35"/>
      <c r="V176" s="35"/>
      <c r="W176" s="35"/>
      <c r="X176" s="40">
        <f t="shared" si="98"/>
        <v>0</v>
      </c>
      <c r="Y176" s="35"/>
      <c r="Z176" s="35">
        <v>12000000</v>
      </c>
      <c r="AA176" s="35"/>
      <c r="AB176" s="40">
        <f t="shared" si="99"/>
        <v>12000000</v>
      </c>
      <c r="AC176" s="35"/>
      <c r="AD176" s="35"/>
      <c r="AE176" s="35"/>
      <c r="AF176" s="40">
        <f t="shared" si="100"/>
        <v>0</v>
      </c>
      <c r="AG176" s="40">
        <f t="shared" si="101"/>
        <v>12000000</v>
      </c>
      <c r="AH176" s="41">
        <f t="shared" si="103"/>
        <v>4.267104756088292E-2</v>
      </c>
      <c r="AI176" s="42">
        <f t="shared" si="104"/>
        <v>5.0997316266231489E-3</v>
      </c>
    </row>
    <row r="177" spans="1:35" outlineLevel="1">
      <c r="A177" s="124">
        <v>9</v>
      </c>
      <c r="B177" s="92" t="s">
        <v>862</v>
      </c>
      <c r="C177" s="82">
        <v>41880</v>
      </c>
      <c r="D177" s="101" t="s">
        <v>863</v>
      </c>
      <c r="E177" s="254"/>
      <c r="F177" s="92" t="s">
        <v>133</v>
      </c>
      <c r="G177" s="31"/>
      <c r="H177" s="31"/>
      <c r="I177" s="223"/>
      <c r="J177" s="99">
        <v>3900000</v>
      </c>
      <c r="K177" s="39"/>
      <c r="L177" s="102"/>
      <c r="M177" s="102"/>
      <c r="N177" s="102"/>
      <c r="O177" s="92" t="s">
        <v>131</v>
      </c>
      <c r="P177" s="39"/>
      <c r="Q177" s="35"/>
      <c r="R177" s="35"/>
      <c r="S177" s="35"/>
      <c r="T177" s="40">
        <f t="shared" si="97"/>
        <v>0</v>
      </c>
      <c r="U177" s="35"/>
      <c r="V177" s="35"/>
      <c r="W177" s="35"/>
      <c r="X177" s="40">
        <f t="shared" si="98"/>
        <v>0</v>
      </c>
      <c r="Y177" s="35"/>
      <c r="Z177" s="35"/>
      <c r="AA177" s="35">
        <v>3900000</v>
      </c>
      <c r="AB177" s="40">
        <f t="shared" si="99"/>
        <v>3900000</v>
      </c>
      <c r="AC177" s="35"/>
      <c r="AD177" s="35"/>
      <c r="AE177" s="35"/>
      <c r="AF177" s="40">
        <f t="shared" si="100"/>
        <v>0</v>
      </c>
      <c r="AG177" s="40">
        <f t="shared" si="101"/>
        <v>3900000</v>
      </c>
      <c r="AH177" s="41">
        <f t="shared" si="103"/>
        <v>1.3868090457286947E-2</v>
      </c>
      <c r="AI177" s="42">
        <f t="shared" si="104"/>
        <v>1.6574127786525234E-3</v>
      </c>
    </row>
    <row r="178" spans="1:35" outlineLevel="1">
      <c r="A178" s="124">
        <v>10</v>
      </c>
      <c r="B178" s="92" t="s">
        <v>864</v>
      </c>
      <c r="C178" s="82">
        <v>41890</v>
      </c>
      <c r="D178" s="101" t="s">
        <v>865</v>
      </c>
      <c r="E178" s="254"/>
      <c r="F178" s="92" t="s">
        <v>133</v>
      </c>
      <c r="G178" s="31"/>
      <c r="H178" s="31"/>
      <c r="I178" s="223"/>
      <c r="J178" s="99">
        <v>5500000</v>
      </c>
      <c r="K178" s="39"/>
      <c r="L178" s="102"/>
      <c r="M178" s="102"/>
      <c r="N178" s="102"/>
      <c r="O178" s="92" t="s">
        <v>131</v>
      </c>
      <c r="P178" s="39"/>
      <c r="Q178" s="35"/>
      <c r="R178" s="35"/>
      <c r="S178" s="35"/>
      <c r="T178" s="40">
        <f t="shared" si="97"/>
        <v>0</v>
      </c>
      <c r="U178" s="35"/>
      <c r="V178" s="35"/>
      <c r="W178" s="35"/>
      <c r="X178" s="40">
        <f t="shared" si="98"/>
        <v>0</v>
      </c>
      <c r="Y178" s="35"/>
      <c r="Z178" s="35"/>
      <c r="AA178" s="35">
        <v>5500000</v>
      </c>
      <c r="AB178" s="40">
        <f t="shared" si="99"/>
        <v>5500000</v>
      </c>
      <c r="AC178" s="35"/>
      <c r="AD178" s="35"/>
      <c r="AE178" s="35"/>
      <c r="AF178" s="40">
        <f t="shared" si="100"/>
        <v>0</v>
      </c>
      <c r="AG178" s="40">
        <f t="shared" si="101"/>
        <v>5500000</v>
      </c>
      <c r="AH178" s="41">
        <f t="shared" si="103"/>
        <v>1.955756346540467E-2</v>
      </c>
      <c r="AI178" s="42">
        <f t="shared" si="104"/>
        <v>2.3373769955356101E-3</v>
      </c>
    </row>
    <row r="179" spans="1:35" outlineLevel="1">
      <c r="A179" s="124">
        <v>11</v>
      </c>
      <c r="B179" s="92" t="s">
        <v>866</v>
      </c>
      <c r="C179" s="82">
        <v>41851</v>
      </c>
      <c r="D179" s="101" t="s">
        <v>135</v>
      </c>
      <c r="E179" s="254"/>
      <c r="F179" s="92" t="s">
        <v>133</v>
      </c>
      <c r="G179" s="31"/>
      <c r="H179" s="31"/>
      <c r="I179" s="223"/>
      <c r="J179" s="99">
        <v>4000000</v>
      </c>
      <c r="K179" s="39"/>
      <c r="L179" s="102"/>
      <c r="M179" s="102"/>
      <c r="N179" s="102"/>
      <c r="O179" s="92" t="s">
        <v>131</v>
      </c>
      <c r="P179" s="39"/>
      <c r="Q179" s="35"/>
      <c r="R179" s="35"/>
      <c r="S179" s="35"/>
      <c r="T179" s="40">
        <f t="shared" si="97"/>
        <v>0</v>
      </c>
      <c r="U179" s="35"/>
      <c r="V179" s="35"/>
      <c r="W179" s="35"/>
      <c r="X179" s="40">
        <f t="shared" si="98"/>
        <v>0</v>
      </c>
      <c r="Y179" s="35"/>
      <c r="Z179" s="35">
        <v>4000000</v>
      </c>
      <c r="AA179" s="35"/>
      <c r="AB179" s="40">
        <f t="shared" si="99"/>
        <v>4000000</v>
      </c>
      <c r="AC179" s="35"/>
      <c r="AD179" s="35"/>
      <c r="AE179" s="35"/>
      <c r="AF179" s="40">
        <f t="shared" si="100"/>
        <v>0</v>
      </c>
      <c r="AG179" s="40">
        <f t="shared" si="101"/>
        <v>4000000</v>
      </c>
      <c r="AH179" s="41">
        <f t="shared" si="103"/>
        <v>1.4223682520294306E-2</v>
      </c>
      <c r="AI179" s="42">
        <f t="shared" si="104"/>
        <v>1.6999105422077162E-3</v>
      </c>
    </row>
    <row r="180" spans="1:35" outlineLevel="1">
      <c r="A180" s="124">
        <v>12</v>
      </c>
      <c r="B180" s="92" t="s">
        <v>867</v>
      </c>
      <c r="C180" s="82">
        <v>41880</v>
      </c>
      <c r="D180" s="101" t="s">
        <v>868</v>
      </c>
      <c r="E180" s="254"/>
      <c r="F180" s="92" t="s">
        <v>133</v>
      </c>
      <c r="G180" s="31"/>
      <c r="H180" s="31"/>
      <c r="I180" s="223"/>
      <c r="J180" s="99">
        <v>3800000</v>
      </c>
      <c r="K180" s="39"/>
      <c r="L180" s="102"/>
      <c r="M180" s="102"/>
      <c r="N180" s="102"/>
      <c r="O180" s="92" t="s">
        <v>131</v>
      </c>
      <c r="P180" s="39"/>
      <c r="Q180" s="35"/>
      <c r="R180" s="35"/>
      <c r="S180" s="35"/>
      <c r="T180" s="40">
        <f t="shared" si="97"/>
        <v>0</v>
      </c>
      <c r="U180" s="35"/>
      <c r="V180" s="35"/>
      <c r="W180" s="35"/>
      <c r="X180" s="40">
        <f t="shared" si="98"/>
        <v>0</v>
      </c>
      <c r="Y180" s="35"/>
      <c r="Z180" s="35"/>
      <c r="AA180" s="35">
        <v>3800000</v>
      </c>
      <c r="AB180" s="40">
        <f t="shared" si="99"/>
        <v>3800000</v>
      </c>
      <c r="AC180" s="35"/>
      <c r="AD180" s="35"/>
      <c r="AE180" s="35"/>
      <c r="AF180" s="40">
        <f t="shared" si="100"/>
        <v>0</v>
      </c>
      <c r="AG180" s="40">
        <f t="shared" si="101"/>
        <v>3800000</v>
      </c>
      <c r="AH180" s="41">
        <f t="shared" si="103"/>
        <v>1.3512498394279591E-2</v>
      </c>
      <c r="AI180" s="42">
        <f t="shared" si="104"/>
        <v>1.6149150150973305E-3</v>
      </c>
    </row>
    <row r="181" spans="1:35" outlineLevel="1">
      <c r="A181" s="124">
        <v>13</v>
      </c>
      <c r="B181" s="92" t="s">
        <v>869</v>
      </c>
      <c r="C181" s="82">
        <v>41873</v>
      </c>
      <c r="D181" s="101" t="s">
        <v>870</v>
      </c>
      <c r="E181" s="254"/>
      <c r="F181" s="92" t="s">
        <v>133</v>
      </c>
      <c r="G181" s="31"/>
      <c r="H181" s="31"/>
      <c r="I181" s="223"/>
      <c r="J181" s="99">
        <v>3800000</v>
      </c>
      <c r="K181" s="39"/>
      <c r="L181" s="102"/>
      <c r="M181" s="102"/>
      <c r="N181" s="102"/>
      <c r="O181" s="92" t="s">
        <v>131</v>
      </c>
      <c r="P181" s="39"/>
      <c r="Q181" s="35"/>
      <c r="R181" s="35"/>
      <c r="S181" s="35"/>
      <c r="T181" s="40">
        <f t="shared" si="97"/>
        <v>0</v>
      </c>
      <c r="U181" s="35"/>
      <c r="V181" s="35"/>
      <c r="W181" s="35"/>
      <c r="X181" s="40">
        <f t="shared" si="98"/>
        <v>0</v>
      </c>
      <c r="Y181" s="35"/>
      <c r="Z181" s="35">
        <v>3800000</v>
      </c>
      <c r="AA181" s="35"/>
      <c r="AB181" s="40">
        <f t="shared" si="99"/>
        <v>3800000</v>
      </c>
      <c r="AC181" s="35"/>
      <c r="AD181" s="35"/>
      <c r="AE181" s="35"/>
      <c r="AF181" s="40">
        <f t="shared" si="100"/>
        <v>0</v>
      </c>
      <c r="AG181" s="40">
        <f t="shared" si="101"/>
        <v>3800000</v>
      </c>
      <c r="AH181" s="41">
        <f t="shared" si="103"/>
        <v>1.3512498394279591E-2</v>
      </c>
      <c r="AI181" s="42">
        <f t="shared" si="104"/>
        <v>1.6149150150973305E-3</v>
      </c>
    </row>
    <row r="182" spans="1:35" outlineLevel="1">
      <c r="A182" s="124">
        <v>14</v>
      </c>
      <c r="B182" s="92" t="s">
        <v>871</v>
      </c>
      <c r="C182" s="82">
        <v>41880</v>
      </c>
      <c r="D182" s="101" t="s">
        <v>873</v>
      </c>
      <c r="E182" s="254"/>
      <c r="F182" s="92" t="s">
        <v>133</v>
      </c>
      <c r="G182" s="31"/>
      <c r="H182" s="31"/>
      <c r="I182" s="223"/>
      <c r="J182" s="99">
        <v>4000000</v>
      </c>
      <c r="K182" s="39"/>
      <c r="L182" s="102"/>
      <c r="M182" s="102"/>
      <c r="N182" s="102"/>
      <c r="O182" s="92" t="s">
        <v>131</v>
      </c>
      <c r="P182" s="39"/>
      <c r="Q182" s="35"/>
      <c r="R182" s="35"/>
      <c r="S182" s="35"/>
      <c r="T182" s="40">
        <f t="shared" si="97"/>
        <v>0</v>
      </c>
      <c r="U182" s="35"/>
      <c r="V182" s="35"/>
      <c r="W182" s="35"/>
      <c r="X182" s="40">
        <f t="shared" si="98"/>
        <v>0</v>
      </c>
      <c r="Y182" s="35"/>
      <c r="Z182" s="35"/>
      <c r="AA182" s="35">
        <v>4000000</v>
      </c>
      <c r="AB182" s="40">
        <f t="shared" si="99"/>
        <v>4000000</v>
      </c>
      <c r="AC182" s="35"/>
      <c r="AD182" s="35"/>
      <c r="AE182" s="35"/>
      <c r="AF182" s="40">
        <f t="shared" si="100"/>
        <v>0</v>
      </c>
      <c r="AG182" s="40">
        <f t="shared" si="101"/>
        <v>4000000</v>
      </c>
      <c r="AH182" s="41">
        <f t="shared" si="103"/>
        <v>1.4223682520294306E-2</v>
      </c>
      <c r="AI182" s="42">
        <f t="shared" si="104"/>
        <v>1.6999105422077162E-3</v>
      </c>
    </row>
    <row r="183" spans="1:35" outlineLevel="1">
      <c r="A183" s="124">
        <v>15</v>
      </c>
      <c r="B183" s="92" t="s">
        <v>872</v>
      </c>
      <c r="C183" s="82">
        <v>41894</v>
      </c>
      <c r="D183" s="101" t="s">
        <v>873</v>
      </c>
      <c r="E183" s="254"/>
      <c r="F183" s="92" t="s">
        <v>133</v>
      </c>
      <c r="G183" s="31"/>
      <c r="H183" s="31"/>
      <c r="I183" s="223"/>
      <c r="J183" s="99">
        <v>1500000</v>
      </c>
      <c r="K183" s="39"/>
      <c r="L183" s="102"/>
      <c r="M183" s="102"/>
      <c r="N183" s="102"/>
      <c r="O183" s="92" t="s">
        <v>131</v>
      </c>
      <c r="P183" s="39"/>
      <c r="Q183" s="35"/>
      <c r="R183" s="35"/>
      <c r="S183" s="35"/>
      <c r="T183" s="40">
        <f t="shared" si="97"/>
        <v>0</v>
      </c>
      <c r="U183" s="35"/>
      <c r="V183" s="35"/>
      <c r="W183" s="35"/>
      <c r="X183" s="40">
        <f t="shared" si="98"/>
        <v>0</v>
      </c>
      <c r="Y183" s="35"/>
      <c r="Z183" s="35"/>
      <c r="AA183" s="35">
        <v>1500000</v>
      </c>
      <c r="AB183" s="40">
        <f t="shared" si="99"/>
        <v>1500000</v>
      </c>
      <c r="AC183" s="35"/>
      <c r="AD183" s="35"/>
      <c r="AE183" s="35"/>
      <c r="AF183" s="40">
        <f t="shared" si="100"/>
        <v>0</v>
      </c>
      <c r="AG183" s="40">
        <f t="shared" si="101"/>
        <v>1500000</v>
      </c>
      <c r="AH183" s="41">
        <f t="shared" si="103"/>
        <v>5.333880945110365E-3</v>
      </c>
      <c r="AI183" s="42">
        <f t="shared" si="104"/>
        <v>6.3746645332789361E-4</v>
      </c>
    </row>
    <row r="184" spans="1:35" outlineLevel="1">
      <c r="A184" s="124">
        <v>16</v>
      </c>
      <c r="B184" s="92" t="s">
        <v>874</v>
      </c>
      <c r="C184" s="82">
        <v>41865</v>
      </c>
      <c r="D184" s="101" t="s">
        <v>875</v>
      </c>
      <c r="E184" s="254"/>
      <c r="F184" s="92" t="s">
        <v>133</v>
      </c>
      <c r="G184" s="31"/>
      <c r="H184" s="31"/>
      <c r="I184" s="223"/>
      <c r="J184" s="99">
        <v>3800000</v>
      </c>
      <c r="K184" s="39"/>
      <c r="L184" s="102"/>
      <c r="M184" s="102"/>
      <c r="N184" s="102"/>
      <c r="O184" s="92" t="s">
        <v>131</v>
      </c>
      <c r="P184" s="39"/>
      <c r="Q184" s="35"/>
      <c r="R184" s="35"/>
      <c r="S184" s="35"/>
      <c r="T184" s="40">
        <f t="shared" si="97"/>
        <v>0</v>
      </c>
      <c r="U184" s="35"/>
      <c r="V184" s="35"/>
      <c r="W184" s="35"/>
      <c r="X184" s="40">
        <f t="shared" si="98"/>
        <v>0</v>
      </c>
      <c r="Y184" s="35"/>
      <c r="Z184" s="35">
        <v>3800000</v>
      </c>
      <c r="AA184" s="35"/>
      <c r="AB184" s="40">
        <f t="shared" si="99"/>
        <v>3800000</v>
      </c>
      <c r="AC184" s="35"/>
      <c r="AD184" s="35"/>
      <c r="AE184" s="35"/>
      <c r="AF184" s="40">
        <f t="shared" si="100"/>
        <v>0</v>
      </c>
      <c r="AG184" s="40">
        <f t="shared" si="101"/>
        <v>3800000</v>
      </c>
      <c r="AH184" s="41">
        <f t="shared" si="103"/>
        <v>1.3512498394279591E-2</v>
      </c>
      <c r="AI184" s="42">
        <f t="shared" si="104"/>
        <v>1.6149150150973305E-3</v>
      </c>
    </row>
    <row r="185" spans="1:35" outlineLevel="1">
      <c r="A185" s="124">
        <v>17</v>
      </c>
      <c r="B185" s="92" t="s">
        <v>876</v>
      </c>
      <c r="C185" s="82">
        <v>41880</v>
      </c>
      <c r="D185" s="101" t="s">
        <v>877</v>
      </c>
      <c r="E185" s="254"/>
      <c r="F185" s="92" t="s">
        <v>133</v>
      </c>
      <c r="G185" s="31"/>
      <c r="H185" s="31"/>
      <c r="I185" s="223"/>
      <c r="J185" s="99">
        <v>4000000</v>
      </c>
      <c r="K185" s="39"/>
      <c r="L185" s="102"/>
      <c r="M185" s="102"/>
      <c r="N185" s="102"/>
      <c r="O185" s="92" t="s">
        <v>131</v>
      </c>
      <c r="P185" s="39"/>
      <c r="Q185" s="35"/>
      <c r="R185" s="35"/>
      <c r="S185" s="35"/>
      <c r="T185" s="40">
        <f t="shared" si="97"/>
        <v>0</v>
      </c>
      <c r="U185" s="35"/>
      <c r="V185" s="35"/>
      <c r="W185" s="35"/>
      <c r="X185" s="40">
        <f t="shared" si="98"/>
        <v>0</v>
      </c>
      <c r="Y185" s="35"/>
      <c r="Z185" s="35"/>
      <c r="AA185" s="35">
        <v>4000000</v>
      </c>
      <c r="AB185" s="40">
        <f t="shared" si="99"/>
        <v>4000000</v>
      </c>
      <c r="AC185" s="35"/>
      <c r="AD185" s="35"/>
      <c r="AE185" s="35"/>
      <c r="AF185" s="40">
        <f t="shared" si="100"/>
        <v>0</v>
      </c>
      <c r="AG185" s="40">
        <f t="shared" si="101"/>
        <v>4000000</v>
      </c>
      <c r="AH185" s="41">
        <f t="shared" si="103"/>
        <v>1.4223682520294306E-2</v>
      </c>
      <c r="AI185" s="42">
        <f t="shared" si="104"/>
        <v>1.6999105422077162E-3</v>
      </c>
    </row>
    <row r="186" spans="1:35" outlineLevel="1">
      <c r="A186" s="124">
        <v>18</v>
      </c>
      <c r="B186" s="92" t="s">
        <v>878</v>
      </c>
      <c r="C186" s="82">
        <v>41894</v>
      </c>
      <c r="D186" s="101" t="s">
        <v>877</v>
      </c>
      <c r="E186" s="254"/>
      <c r="F186" s="92" t="s">
        <v>133</v>
      </c>
      <c r="G186" s="31"/>
      <c r="H186" s="31"/>
      <c r="I186" s="223"/>
      <c r="J186" s="99">
        <v>500000</v>
      </c>
      <c r="K186" s="39"/>
      <c r="L186" s="102"/>
      <c r="M186" s="102"/>
      <c r="N186" s="102"/>
      <c r="O186" s="92" t="s">
        <v>131</v>
      </c>
      <c r="P186" s="39"/>
      <c r="Q186" s="35"/>
      <c r="R186" s="35"/>
      <c r="S186" s="35"/>
      <c r="T186" s="40">
        <f t="shared" si="97"/>
        <v>0</v>
      </c>
      <c r="U186" s="35"/>
      <c r="V186" s="35"/>
      <c r="W186" s="35"/>
      <c r="X186" s="40">
        <f t="shared" si="98"/>
        <v>0</v>
      </c>
      <c r="Y186" s="35"/>
      <c r="Z186" s="35"/>
      <c r="AA186" s="35">
        <v>500000</v>
      </c>
      <c r="AB186" s="40">
        <f t="shared" si="99"/>
        <v>500000</v>
      </c>
      <c r="AC186" s="35"/>
      <c r="AD186" s="35"/>
      <c r="AE186" s="35"/>
      <c r="AF186" s="40">
        <f t="shared" si="100"/>
        <v>0</v>
      </c>
      <c r="AG186" s="40">
        <f t="shared" si="101"/>
        <v>500000</v>
      </c>
      <c r="AH186" s="41">
        <f t="shared" si="103"/>
        <v>1.7779603150367882E-3</v>
      </c>
      <c r="AI186" s="42">
        <f t="shared" si="104"/>
        <v>2.1248881777596453E-4</v>
      </c>
    </row>
    <row r="187" spans="1:35" outlineLevel="1">
      <c r="A187" s="124">
        <v>19</v>
      </c>
      <c r="B187" s="92" t="s">
        <v>879</v>
      </c>
      <c r="C187" s="82">
        <v>41872</v>
      </c>
      <c r="D187" s="101" t="s">
        <v>880</v>
      </c>
      <c r="E187" s="254"/>
      <c r="F187" s="92" t="s">
        <v>133</v>
      </c>
      <c r="G187" s="31"/>
      <c r="H187" s="31"/>
      <c r="I187" s="223"/>
      <c r="J187" s="99">
        <v>4300000</v>
      </c>
      <c r="K187" s="39"/>
      <c r="L187" s="102"/>
      <c r="M187" s="102"/>
      <c r="N187" s="102"/>
      <c r="O187" s="92" t="s">
        <v>131</v>
      </c>
      <c r="P187" s="39"/>
      <c r="Q187" s="35"/>
      <c r="R187" s="35"/>
      <c r="S187" s="35"/>
      <c r="T187" s="40">
        <f t="shared" si="97"/>
        <v>0</v>
      </c>
      <c r="U187" s="35"/>
      <c r="V187" s="35"/>
      <c r="W187" s="35"/>
      <c r="X187" s="40">
        <f t="shared" si="98"/>
        <v>0</v>
      </c>
      <c r="Y187" s="35"/>
      <c r="Z187" s="35">
        <v>4300000</v>
      </c>
      <c r="AA187" s="35"/>
      <c r="AB187" s="40">
        <f t="shared" si="99"/>
        <v>4300000</v>
      </c>
      <c r="AC187" s="35"/>
      <c r="AD187" s="35"/>
      <c r="AE187" s="35"/>
      <c r="AF187" s="40">
        <f t="shared" si="100"/>
        <v>0</v>
      </c>
      <c r="AG187" s="40">
        <f t="shared" si="101"/>
        <v>4300000</v>
      </c>
      <c r="AH187" s="41">
        <f t="shared" si="103"/>
        <v>1.5290458709316378E-2</v>
      </c>
      <c r="AI187" s="42">
        <f t="shared" si="104"/>
        <v>1.8274038328732951E-3</v>
      </c>
    </row>
    <row r="188" spans="1:35" outlineLevel="1">
      <c r="A188" s="124">
        <v>20</v>
      </c>
      <c r="B188" s="92" t="s">
        <v>881</v>
      </c>
      <c r="C188" s="82">
        <v>41871</v>
      </c>
      <c r="D188" s="101" t="s">
        <v>882</v>
      </c>
      <c r="E188" s="254"/>
      <c r="F188" s="92" t="s">
        <v>133</v>
      </c>
      <c r="G188" s="31"/>
      <c r="H188" s="31"/>
      <c r="I188" s="223"/>
      <c r="J188" s="99">
        <v>7400000</v>
      </c>
      <c r="K188" s="39"/>
      <c r="L188" s="102"/>
      <c r="M188" s="102"/>
      <c r="N188" s="102"/>
      <c r="O188" s="92" t="s">
        <v>131</v>
      </c>
      <c r="P188" s="39"/>
      <c r="Q188" s="35"/>
      <c r="R188" s="35"/>
      <c r="S188" s="35"/>
      <c r="T188" s="40">
        <f t="shared" si="97"/>
        <v>0</v>
      </c>
      <c r="U188" s="35"/>
      <c r="V188" s="35"/>
      <c r="W188" s="35"/>
      <c r="X188" s="40">
        <f t="shared" si="98"/>
        <v>0</v>
      </c>
      <c r="Y188" s="35"/>
      <c r="Z188" s="35">
        <v>7400000</v>
      </c>
      <c r="AA188" s="35"/>
      <c r="AB188" s="40">
        <f t="shared" si="99"/>
        <v>7400000</v>
      </c>
      <c r="AC188" s="35"/>
      <c r="AD188" s="35"/>
      <c r="AE188" s="35"/>
      <c r="AF188" s="40">
        <f t="shared" si="100"/>
        <v>0</v>
      </c>
      <c r="AG188" s="40">
        <f t="shared" si="101"/>
        <v>7400000</v>
      </c>
      <c r="AH188" s="41">
        <f t="shared" si="103"/>
        <v>2.6313812662544466E-2</v>
      </c>
      <c r="AI188" s="42">
        <f t="shared" si="104"/>
        <v>3.1448345030842752E-3</v>
      </c>
    </row>
    <row r="189" spans="1:35" outlineLevel="1">
      <c r="A189" s="124">
        <v>21</v>
      </c>
      <c r="B189" s="92" t="s">
        <v>544</v>
      </c>
      <c r="C189" s="82">
        <v>41880</v>
      </c>
      <c r="D189" s="101" t="s">
        <v>883</v>
      </c>
      <c r="E189" s="254"/>
      <c r="F189" s="92" t="s">
        <v>133</v>
      </c>
      <c r="G189" s="31"/>
      <c r="H189" s="31"/>
      <c r="I189" s="223"/>
      <c r="J189" s="99">
        <v>3800000</v>
      </c>
      <c r="K189" s="39"/>
      <c r="L189" s="102"/>
      <c r="M189" s="102"/>
      <c r="N189" s="102"/>
      <c r="O189" s="92" t="s">
        <v>131</v>
      </c>
      <c r="P189" s="39"/>
      <c r="Q189" s="35"/>
      <c r="R189" s="35"/>
      <c r="S189" s="35"/>
      <c r="T189" s="40">
        <f t="shared" si="97"/>
        <v>0</v>
      </c>
      <c r="U189" s="35"/>
      <c r="V189" s="35"/>
      <c r="W189" s="35"/>
      <c r="X189" s="40">
        <f t="shared" si="98"/>
        <v>0</v>
      </c>
      <c r="Y189" s="35"/>
      <c r="Z189" s="35"/>
      <c r="AA189" s="35">
        <v>3800000</v>
      </c>
      <c r="AB189" s="40">
        <f t="shared" si="99"/>
        <v>3800000</v>
      </c>
      <c r="AC189" s="35"/>
      <c r="AD189" s="35"/>
      <c r="AE189" s="35"/>
      <c r="AF189" s="40">
        <f t="shared" si="100"/>
        <v>0</v>
      </c>
      <c r="AG189" s="40">
        <f t="shared" si="101"/>
        <v>3800000</v>
      </c>
      <c r="AH189" s="41">
        <f t="shared" si="103"/>
        <v>1.3512498394279591E-2</v>
      </c>
      <c r="AI189" s="42">
        <f t="shared" si="104"/>
        <v>1.6149150150973305E-3</v>
      </c>
    </row>
    <row r="190" spans="1:35" outlineLevel="1">
      <c r="A190" s="124">
        <v>22</v>
      </c>
      <c r="B190" s="92" t="s">
        <v>884</v>
      </c>
      <c r="C190" s="82">
        <v>41858</v>
      </c>
      <c r="D190" s="101" t="s">
        <v>119</v>
      </c>
      <c r="E190" s="254"/>
      <c r="F190" s="92" t="s">
        <v>133</v>
      </c>
      <c r="G190" s="31"/>
      <c r="H190" s="31"/>
      <c r="I190" s="223"/>
      <c r="J190" s="99">
        <v>3800000</v>
      </c>
      <c r="K190" s="39"/>
      <c r="L190" s="102"/>
      <c r="M190" s="102"/>
      <c r="N190" s="102"/>
      <c r="O190" s="92" t="s">
        <v>131</v>
      </c>
      <c r="P190" s="39"/>
      <c r="Q190" s="35"/>
      <c r="R190" s="35"/>
      <c r="S190" s="35"/>
      <c r="T190" s="40">
        <f t="shared" si="97"/>
        <v>0</v>
      </c>
      <c r="U190" s="35"/>
      <c r="V190" s="35"/>
      <c r="W190" s="35"/>
      <c r="X190" s="40">
        <f t="shared" si="98"/>
        <v>0</v>
      </c>
      <c r="Y190" s="35"/>
      <c r="Z190" s="35">
        <v>3800000</v>
      </c>
      <c r="AA190" s="35"/>
      <c r="AB190" s="40">
        <f t="shared" si="99"/>
        <v>3800000</v>
      </c>
      <c r="AC190" s="35"/>
      <c r="AD190" s="35"/>
      <c r="AE190" s="35"/>
      <c r="AF190" s="40">
        <f t="shared" si="100"/>
        <v>0</v>
      </c>
      <c r="AG190" s="40">
        <f t="shared" si="101"/>
        <v>3800000</v>
      </c>
      <c r="AH190" s="41">
        <f t="shared" si="103"/>
        <v>1.3512498394279591E-2</v>
      </c>
      <c r="AI190" s="42">
        <f t="shared" si="104"/>
        <v>1.6149150150973305E-3</v>
      </c>
    </row>
    <row r="191" spans="1:35" outlineLevel="1">
      <c r="A191" s="124">
        <v>23</v>
      </c>
      <c r="B191" s="92" t="s">
        <v>884</v>
      </c>
      <c r="C191" s="82">
        <v>41858</v>
      </c>
      <c r="D191" s="101" t="s">
        <v>885</v>
      </c>
      <c r="E191" s="254"/>
      <c r="F191" s="92" t="s">
        <v>133</v>
      </c>
      <c r="G191" s="31"/>
      <c r="H191" s="31"/>
      <c r="I191" s="223"/>
      <c r="J191" s="99">
        <v>11000000</v>
      </c>
      <c r="K191" s="39"/>
      <c r="L191" s="102"/>
      <c r="M191" s="102"/>
      <c r="N191" s="102"/>
      <c r="O191" s="92" t="s">
        <v>131</v>
      </c>
      <c r="P191" s="39"/>
      <c r="Q191" s="35"/>
      <c r="R191" s="35"/>
      <c r="S191" s="35"/>
      <c r="T191" s="40">
        <f t="shared" si="97"/>
        <v>0</v>
      </c>
      <c r="U191" s="35"/>
      <c r="V191" s="35"/>
      <c r="W191" s="35"/>
      <c r="X191" s="40">
        <f t="shared" si="98"/>
        <v>0</v>
      </c>
      <c r="Y191" s="35"/>
      <c r="Z191" s="35">
        <v>11000000</v>
      </c>
      <c r="AA191" s="35"/>
      <c r="AB191" s="40">
        <f t="shared" si="99"/>
        <v>11000000</v>
      </c>
      <c r="AC191" s="35"/>
      <c r="AD191" s="35"/>
      <c r="AE191" s="35"/>
      <c r="AF191" s="40">
        <f t="shared" si="100"/>
        <v>0</v>
      </c>
      <c r="AG191" s="40">
        <f t="shared" si="101"/>
        <v>11000000</v>
      </c>
      <c r="AH191" s="41">
        <f t="shared" si="103"/>
        <v>3.9115126930809339E-2</v>
      </c>
      <c r="AI191" s="42">
        <f t="shared" si="104"/>
        <v>4.6747539910712201E-3</v>
      </c>
    </row>
    <row r="192" spans="1:35" outlineLevel="1">
      <c r="A192" s="124">
        <v>24</v>
      </c>
      <c r="B192" s="92" t="s">
        <v>886</v>
      </c>
      <c r="C192" s="82">
        <v>41851</v>
      </c>
      <c r="D192" s="101" t="s">
        <v>136</v>
      </c>
      <c r="E192" s="254"/>
      <c r="F192" s="92" t="s">
        <v>133</v>
      </c>
      <c r="G192" s="31"/>
      <c r="H192" s="31"/>
      <c r="I192" s="223"/>
      <c r="J192" s="99">
        <v>6800000</v>
      </c>
      <c r="K192" s="39"/>
      <c r="L192" s="102"/>
      <c r="M192" s="102"/>
      <c r="N192" s="102"/>
      <c r="O192" s="92" t="s">
        <v>131</v>
      </c>
      <c r="P192" s="39"/>
      <c r="Q192" s="35"/>
      <c r="R192" s="35"/>
      <c r="S192" s="35"/>
      <c r="T192" s="40">
        <f t="shared" si="97"/>
        <v>0</v>
      </c>
      <c r="U192" s="35"/>
      <c r="V192" s="35"/>
      <c r="W192" s="35"/>
      <c r="X192" s="40">
        <f t="shared" si="98"/>
        <v>0</v>
      </c>
      <c r="Y192" s="35"/>
      <c r="Z192" s="35">
        <v>6800000</v>
      </c>
      <c r="AA192" s="35"/>
      <c r="AB192" s="40">
        <f t="shared" si="99"/>
        <v>6800000</v>
      </c>
      <c r="AC192" s="35"/>
      <c r="AD192" s="35"/>
      <c r="AE192" s="35"/>
      <c r="AF192" s="40">
        <f t="shared" si="100"/>
        <v>0</v>
      </c>
      <c r="AG192" s="40">
        <f t="shared" si="101"/>
        <v>6800000</v>
      </c>
      <c r="AH192" s="41">
        <f t="shared" si="103"/>
        <v>2.4180260284500321E-2</v>
      </c>
      <c r="AI192" s="42">
        <f t="shared" si="104"/>
        <v>2.8898479217531179E-3</v>
      </c>
    </row>
    <row r="193" spans="1:35" outlineLevel="1">
      <c r="A193" s="124">
        <v>25</v>
      </c>
      <c r="B193" s="92" t="s">
        <v>887</v>
      </c>
      <c r="C193" s="82">
        <v>41859</v>
      </c>
      <c r="D193" s="101" t="s">
        <v>888</v>
      </c>
      <c r="E193" s="254"/>
      <c r="F193" s="92" t="s">
        <v>133</v>
      </c>
      <c r="G193" s="31"/>
      <c r="H193" s="31"/>
      <c r="I193" s="223"/>
      <c r="J193" s="99">
        <v>4000000</v>
      </c>
      <c r="K193" s="39"/>
      <c r="L193" s="102"/>
      <c r="M193" s="102"/>
      <c r="N193" s="102"/>
      <c r="O193" s="92" t="s">
        <v>131</v>
      </c>
      <c r="P193" s="39"/>
      <c r="Q193" s="35"/>
      <c r="R193" s="35"/>
      <c r="S193" s="35"/>
      <c r="T193" s="40">
        <f t="shared" si="97"/>
        <v>0</v>
      </c>
      <c r="U193" s="35"/>
      <c r="V193" s="35"/>
      <c r="W193" s="35"/>
      <c r="X193" s="40">
        <f t="shared" si="98"/>
        <v>0</v>
      </c>
      <c r="Y193" s="35"/>
      <c r="Z193" s="35">
        <v>4000000</v>
      </c>
      <c r="AA193" s="35"/>
      <c r="AB193" s="40">
        <f t="shared" si="99"/>
        <v>4000000</v>
      </c>
      <c r="AC193" s="35"/>
      <c r="AD193" s="35"/>
      <c r="AE193" s="35"/>
      <c r="AF193" s="40">
        <f t="shared" si="100"/>
        <v>0</v>
      </c>
      <c r="AG193" s="40">
        <f t="shared" si="101"/>
        <v>4000000</v>
      </c>
      <c r="AH193" s="41">
        <f t="shared" si="103"/>
        <v>1.4223682520294306E-2</v>
      </c>
      <c r="AI193" s="42">
        <f t="shared" si="104"/>
        <v>1.6999105422077162E-3</v>
      </c>
    </row>
    <row r="194" spans="1:35" outlineLevel="1">
      <c r="A194" s="124">
        <v>26</v>
      </c>
      <c r="B194" s="92" t="s">
        <v>886</v>
      </c>
      <c r="C194" s="82">
        <v>41851</v>
      </c>
      <c r="D194" s="101" t="s">
        <v>137</v>
      </c>
      <c r="E194" s="254"/>
      <c r="F194" s="92" t="s">
        <v>133</v>
      </c>
      <c r="G194" s="31"/>
      <c r="H194" s="31"/>
      <c r="I194" s="223"/>
      <c r="J194" s="99">
        <v>3800000</v>
      </c>
      <c r="K194" s="39"/>
      <c r="L194" s="102"/>
      <c r="M194" s="102"/>
      <c r="N194" s="102"/>
      <c r="O194" s="92" t="s">
        <v>131</v>
      </c>
      <c r="P194" s="39"/>
      <c r="Q194" s="35"/>
      <c r="R194" s="35"/>
      <c r="S194" s="35"/>
      <c r="T194" s="40">
        <f t="shared" si="97"/>
        <v>0</v>
      </c>
      <c r="U194" s="35"/>
      <c r="V194" s="35"/>
      <c r="W194" s="35"/>
      <c r="X194" s="40">
        <f t="shared" si="98"/>
        <v>0</v>
      </c>
      <c r="Y194" s="35"/>
      <c r="Z194" s="35">
        <v>3800000</v>
      </c>
      <c r="AA194" s="35"/>
      <c r="AB194" s="40">
        <f t="shared" si="99"/>
        <v>3800000</v>
      </c>
      <c r="AC194" s="35"/>
      <c r="AD194" s="35"/>
      <c r="AE194" s="35"/>
      <c r="AF194" s="40">
        <f t="shared" si="100"/>
        <v>0</v>
      </c>
      <c r="AG194" s="40">
        <f t="shared" si="101"/>
        <v>3800000</v>
      </c>
      <c r="AH194" s="41">
        <f t="shared" si="103"/>
        <v>1.3512498394279591E-2</v>
      </c>
      <c r="AI194" s="42">
        <f t="shared" si="104"/>
        <v>1.6149150150973305E-3</v>
      </c>
    </row>
    <row r="195" spans="1:35" outlineLevel="1">
      <c r="A195" s="124">
        <v>27</v>
      </c>
      <c r="B195" s="92" t="s">
        <v>889</v>
      </c>
      <c r="C195" s="82">
        <v>41858</v>
      </c>
      <c r="D195" s="101" t="s">
        <v>550</v>
      </c>
      <c r="E195" s="254"/>
      <c r="F195" s="92" t="s">
        <v>133</v>
      </c>
      <c r="G195" s="31"/>
      <c r="H195" s="31"/>
      <c r="I195" s="223"/>
      <c r="J195" s="99">
        <v>13000000</v>
      </c>
      <c r="K195" s="39"/>
      <c r="L195" s="102"/>
      <c r="M195" s="102"/>
      <c r="N195" s="102"/>
      <c r="O195" s="92" t="s">
        <v>131</v>
      </c>
      <c r="P195" s="39"/>
      <c r="Q195" s="35"/>
      <c r="R195" s="35"/>
      <c r="S195" s="35"/>
      <c r="T195" s="40">
        <f t="shared" si="97"/>
        <v>0</v>
      </c>
      <c r="U195" s="35"/>
      <c r="V195" s="35"/>
      <c r="W195" s="35"/>
      <c r="X195" s="40">
        <f t="shared" si="98"/>
        <v>0</v>
      </c>
      <c r="Y195" s="35"/>
      <c r="Z195" s="35">
        <v>13000000</v>
      </c>
      <c r="AA195" s="35"/>
      <c r="AB195" s="40">
        <f t="shared" si="99"/>
        <v>13000000</v>
      </c>
      <c r="AC195" s="35"/>
      <c r="AD195" s="35"/>
      <c r="AE195" s="35"/>
      <c r="AF195" s="40">
        <f t="shared" si="100"/>
        <v>0</v>
      </c>
      <c r="AG195" s="40">
        <f t="shared" si="101"/>
        <v>13000000</v>
      </c>
      <c r="AH195" s="41">
        <f t="shared" si="103"/>
        <v>4.6226968190956494E-2</v>
      </c>
      <c r="AI195" s="42">
        <f t="shared" si="104"/>
        <v>5.5247092621750777E-3</v>
      </c>
    </row>
    <row r="196" spans="1:35" outlineLevel="1">
      <c r="A196" s="124">
        <v>28</v>
      </c>
      <c r="B196" s="92" t="s">
        <v>890</v>
      </c>
      <c r="C196" s="82">
        <v>41890</v>
      </c>
      <c r="D196" s="101" t="s">
        <v>551</v>
      </c>
      <c r="E196" s="254"/>
      <c r="F196" s="92" t="s">
        <v>133</v>
      </c>
      <c r="G196" s="31"/>
      <c r="H196" s="31"/>
      <c r="I196" s="223"/>
      <c r="J196" s="99">
        <v>3721125</v>
      </c>
      <c r="K196" s="39"/>
      <c r="L196" s="102"/>
      <c r="M196" s="102"/>
      <c r="N196" s="102"/>
      <c r="O196" s="92" t="s">
        <v>131</v>
      </c>
      <c r="P196" s="39"/>
      <c r="Q196" s="35"/>
      <c r="R196" s="35"/>
      <c r="S196" s="35"/>
      <c r="T196" s="40">
        <f t="shared" si="97"/>
        <v>0</v>
      </c>
      <c r="U196" s="35"/>
      <c r="V196" s="35"/>
      <c r="W196" s="35"/>
      <c r="X196" s="40">
        <f t="shared" si="98"/>
        <v>0</v>
      </c>
      <c r="Y196" s="35"/>
      <c r="Z196" s="35"/>
      <c r="AA196" s="35">
        <v>3721125</v>
      </c>
      <c r="AB196" s="40">
        <f t="shared" si="99"/>
        <v>3721125</v>
      </c>
      <c r="AC196" s="35"/>
      <c r="AD196" s="35"/>
      <c r="AE196" s="35"/>
      <c r="AF196" s="40">
        <f t="shared" si="100"/>
        <v>0</v>
      </c>
      <c r="AG196" s="40">
        <f t="shared" si="101"/>
        <v>3721125</v>
      </c>
      <c r="AH196" s="41">
        <f t="shared" si="103"/>
        <v>1.3232025154582537E-2</v>
      </c>
      <c r="AI196" s="42">
        <f t="shared" si="104"/>
        <v>1.5813949040931721E-3</v>
      </c>
    </row>
    <row r="197" spans="1:35" outlineLevel="1">
      <c r="A197" s="124">
        <v>29</v>
      </c>
      <c r="B197" s="92" t="s">
        <v>891</v>
      </c>
      <c r="C197" s="82">
        <v>41890</v>
      </c>
      <c r="D197" s="101" t="s">
        <v>552</v>
      </c>
      <c r="E197" s="254"/>
      <c r="F197" s="92" t="s">
        <v>133</v>
      </c>
      <c r="G197" s="31"/>
      <c r="H197" s="31"/>
      <c r="I197" s="223"/>
      <c r="J197" s="99">
        <v>5000000</v>
      </c>
      <c r="K197" s="39"/>
      <c r="L197" s="102"/>
      <c r="M197" s="102"/>
      <c r="N197" s="102"/>
      <c r="O197" s="92" t="s">
        <v>131</v>
      </c>
      <c r="P197" s="39"/>
      <c r="Q197" s="35"/>
      <c r="R197" s="35"/>
      <c r="S197" s="35"/>
      <c r="T197" s="40">
        <f t="shared" si="97"/>
        <v>0</v>
      </c>
      <c r="U197" s="35"/>
      <c r="V197" s="35"/>
      <c r="W197" s="35"/>
      <c r="X197" s="40">
        <f t="shared" si="98"/>
        <v>0</v>
      </c>
      <c r="Y197" s="35"/>
      <c r="Z197" s="35"/>
      <c r="AA197" s="35">
        <v>5000000</v>
      </c>
      <c r="AB197" s="40">
        <f t="shared" si="99"/>
        <v>5000000</v>
      </c>
      <c r="AC197" s="35"/>
      <c r="AD197" s="35"/>
      <c r="AE197" s="35"/>
      <c r="AF197" s="40">
        <f t="shared" si="100"/>
        <v>0</v>
      </c>
      <c r="AG197" s="40">
        <f t="shared" si="101"/>
        <v>5000000</v>
      </c>
      <c r="AH197" s="41">
        <f t="shared" si="103"/>
        <v>1.7779603150367883E-2</v>
      </c>
      <c r="AI197" s="42">
        <f t="shared" si="104"/>
        <v>2.1248881777596452E-3</v>
      </c>
    </row>
    <row r="198" spans="1:35" outlineLevel="1">
      <c r="A198" s="124">
        <v>30</v>
      </c>
      <c r="B198" s="92" t="s">
        <v>892</v>
      </c>
      <c r="C198" s="82">
        <v>41890</v>
      </c>
      <c r="D198" s="101" t="s">
        <v>553</v>
      </c>
      <c r="E198" s="254"/>
      <c r="F198" s="92" t="s">
        <v>133</v>
      </c>
      <c r="G198" s="31"/>
      <c r="H198" s="31"/>
      <c r="I198" s="223"/>
      <c r="J198" s="99">
        <v>3800000</v>
      </c>
      <c r="K198" s="39"/>
      <c r="L198" s="102"/>
      <c r="M198" s="102"/>
      <c r="N198" s="102"/>
      <c r="O198" s="92" t="s">
        <v>131</v>
      </c>
      <c r="P198" s="39"/>
      <c r="Q198" s="35"/>
      <c r="R198" s="35"/>
      <c r="S198" s="35"/>
      <c r="T198" s="40">
        <f t="shared" si="97"/>
        <v>0</v>
      </c>
      <c r="U198" s="35"/>
      <c r="V198" s="35"/>
      <c r="W198" s="35"/>
      <c r="X198" s="40">
        <f t="shared" si="98"/>
        <v>0</v>
      </c>
      <c r="Y198" s="35"/>
      <c r="Z198" s="35"/>
      <c r="AA198" s="35">
        <v>3800000</v>
      </c>
      <c r="AB198" s="40">
        <f t="shared" si="99"/>
        <v>3800000</v>
      </c>
      <c r="AC198" s="35"/>
      <c r="AD198" s="35"/>
      <c r="AE198" s="35"/>
      <c r="AF198" s="40">
        <f t="shared" si="100"/>
        <v>0</v>
      </c>
      <c r="AG198" s="40">
        <f t="shared" si="101"/>
        <v>3800000</v>
      </c>
      <c r="AH198" s="41">
        <f t="shared" si="103"/>
        <v>1.3512498394279591E-2</v>
      </c>
      <c r="AI198" s="42">
        <f t="shared" si="104"/>
        <v>1.6149150150973305E-3</v>
      </c>
    </row>
    <row r="199" spans="1:35" outlineLevel="1">
      <c r="A199" s="124">
        <v>31</v>
      </c>
      <c r="B199" s="92" t="s">
        <v>893</v>
      </c>
      <c r="C199" s="82">
        <v>41905</v>
      </c>
      <c r="D199" s="101" t="s">
        <v>554</v>
      </c>
      <c r="E199" s="254"/>
      <c r="F199" s="92" t="s">
        <v>133</v>
      </c>
      <c r="G199" s="31"/>
      <c r="H199" s="31"/>
      <c r="I199" s="223"/>
      <c r="J199" s="99">
        <v>10000000</v>
      </c>
      <c r="K199" s="39"/>
      <c r="L199" s="102"/>
      <c r="M199" s="102"/>
      <c r="N199" s="102"/>
      <c r="O199" s="92" t="s">
        <v>131</v>
      </c>
      <c r="P199" s="39"/>
      <c r="Q199" s="35"/>
      <c r="R199" s="35"/>
      <c r="S199" s="35"/>
      <c r="T199" s="40">
        <f t="shared" si="97"/>
        <v>0</v>
      </c>
      <c r="U199" s="35"/>
      <c r="V199" s="35"/>
      <c r="W199" s="35"/>
      <c r="X199" s="40">
        <f t="shared" si="98"/>
        <v>0</v>
      </c>
      <c r="Y199" s="35"/>
      <c r="Z199" s="35"/>
      <c r="AA199" s="35">
        <v>10000000</v>
      </c>
      <c r="AB199" s="40">
        <f t="shared" si="99"/>
        <v>10000000</v>
      </c>
      <c r="AC199" s="35"/>
      <c r="AD199" s="35"/>
      <c r="AE199" s="35"/>
      <c r="AF199" s="40">
        <f t="shared" si="100"/>
        <v>0</v>
      </c>
      <c r="AG199" s="40">
        <f t="shared" si="101"/>
        <v>10000000</v>
      </c>
      <c r="AH199" s="41">
        <f t="shared" si="103"/>
        <v>3.5559206300735766E-2</v>
      </c>
      <c r="AI199" s="42">
        <f t="shared" si="104"/>
        <v>4.2497763555192905E-3</v>
      </c>
    </row>
    <row r="200" spans="1:35" outlineLevel="1">
      <c r="A200" s="124">
        <v>32</v>
      </c>
      <c r="B200" s="92" t="s">
        <v>894</v>
      </c>
      <c r="C200" s="82">
        <v>41905</v>
      </c>
      <c r="D200" s="101" t="s">
        <v>555</v>
      </c>
      <c r="E200" s="254"/>
      <c r="F200" s="92" t="s">
        <v>133</v>
      </c>
      <c r="G200" s="31"/>
      <c r="H200" s="31"/>
      <c r="I200" s="223"/>
      <c r="J200" s="99">
        <v>4200000</v>
      </c>
      <c r="K200" s="39"/>
      <c r="L200" s="102"/>
      <c r="M200" s="102"/>
      <c r="N200" s="102"/>
      <c r="O200" s="92" t="s">
        <v>131</v>
      </c>
      <c r="P200" s="39"/>
      <c r="Q200" s="35"/>
      <c r="R200" s="35"/>
      <c r="S200" s="35"/>
      <c r="T200" s="40">
        <f t="shared" si="97"/>
        <v>0</v>
      </c>
      <c r="U200" s="35"/>
      <c r="V200" s="35"/>
      <c r="W200" s="35"/>
      <c r="X200" s="40">
        <f t="shared" si="98"/>
        <v>0</v>
      </c>
      <c r="Y200" s="35"/>
      <c r="Z200" s="35"/>
      <c r="AA200" s="35">
        <v>4200000</v>
      </c>
      <c r="AB200" s="40">
        <f t="shared" si="99"/>
        <v>4200000</v>
      </c>
      <c r="AC200" s="35"/>
      <c r="AD200" s="35"/>
      <c r="AE200" s="35"/>
      <c r="AF200" s="40">
        <f t="shared" si="100"/>
        <v>0</v>
      </c>
      <c r="AG200" s="40">
        <f t="shared" si="101"/>
        <v>4200000</v>
      </c>
      <c r="AH200" s="41">
        <f t="shared" si="103"/>
        <v>1.4934866646309022E-2</v>
      </c>
      <c r="AI200" s="42">
        <f t="shared" si="104"/>
        <v>1.7849060693181022E-3</v>
      </c>
    </row>
    <row r="201" spans="1:35" outlineLevel="1">
      <c r="A201" s="124">
        <v>33</v>
      </c>
      <c r="B201" s="92" t="s">
        <v>895</v>
      </c>
      <c r="C201" s="82">
        <v>41865</v>
      </c>
      <c r="D201" s="101" t="s">
        <v>556</v>
      </c>
      <c r="E201" s="254"/>
      <c r="F201" s="92" t="s">
        <v>133</v>
      </c>
      <c r="G201" s="31"/>
      <c r="H201" s="31"/>
      <c r="I201" s="223"/>
      <c r="J201" s="99">
        <v>3800000</v>
      </c>
      <c r="K201" s="39"/>
      <c r="L201" s="102"/>
      <c r="M201" s="102"/>
      <c r="N201" s="102"/>
      <c r="O201" s="92" t="s">
        <v>131</v>
      </c>
      <c r="P201" s="39"/>
      <c r="Q201" s="35"/>
      <c r="R201" s="35"/>
      <c r="S201" s="35"/>
      <c r="T201" s="40">
        <f t="shared" si="97"/>
        <v>0</v>
      </c>
      <c r="U201" s="35"/>
      <c r="V201" s="35"/>
      <c r="W201" s="35"/>
      <c r="X201" s="40">
        <f t="shared" si="98"/>
        <v>0</v>
      </c>
      <c r="Y201" s="35"/>
      <c r="Z201" s="35"/>
      <c r="AA201" s="35">
        <v>3800000</v>
      </c>
      <c r="AB201" s="40">
        <f t="shared" si="99"/>
        <v>3800000</v>
      </c>
      <c r="AC201" s="35"/>
      <c r="AD201" s="35"/>
      <c r="AE201" s="35"/>
      <c r="AF201" s="40">
        <f t="shared" si="100"/>
        <v>0</v>
      </c>
      <c r="AG201" s="40">
        <f t="shared" si="101"/>
        <v>3800000</v>
      </c>
      <c r="AH201" s="41">
        <f t="shared" si="103"/>
        <v>1.3512498394279591E-2</v>
      </c>
      <c r="AI201" s="42">
        <f t="shared" si="104"/>
        <v>1.6149150150973305E-3</v>
      </c>
    </row>
    <row r="202" spans="1:35" outlineLevel="1">
      <c r="A202" s="124">
        <v>34</v>
      </c>
      <c r="B202" s="92" t="s">
        <v>896</v>
      </c>
      <c r="C202" s="82">
        <v>41880</v>
      </c>
      <c r="D202" s="101" t="s">
        <v>557</v>
      </c>
      <c r="E202" s="254"/>
      <c r="F202" s="92" t="s">
        <v>133</v>
      </c>
      <c r="G202" s="31"/>
      <c r="H202" s="31"/>
      <c r="I202" s="223"/>
      <c r="J202" s="99">
        <v>7500000</v>
      </c>
      <c r="K202" s="39"/>
      <c r="L202" s="102"/>
      <c r="M202" s="102"/>
      <c r="N202" s="102"/>
      <c r="O202" s="92" t="s">
        <v>131</v>
      </c>
      <c r="P202" s="39"/>
      <c r="Q202" s="35"/>
      <c r="R202" s="35"/>
      <c r="S202" s="35"/>
      <c r="T202" s="40">
        <f t="shared" si="97"/>
        <v>0</v>
      </c>
      <c r="U202" s="35"/>
      <c r="V202" s="35"/>
      <c r="W202" s="35"/>
      <c r="X202" s="40">
        <f t="shared" si="98"/>
        <v>0</v>
      </c>
      <c r="Y202" s="35"/>
      <c r="Z202" s="35"/>
      <c r="AA202" s="35">
        <v>7500000</v>
      </c>
      <c r="AB202" s="40">
        <f t="shared" si="99"/>
        <v>7500000</v>
      </c>
      <c r="AC202" s="35"/>
      <c r="AD202" s="35"/>
      <c r="AE202" s="35"/>
      <c r="AF202" s="40">
        <f t="shared" si="100"/>
        <v>0</v>
      </c>
      <c r="AG202" s="40">
        <f t="shared" si="101"/>
        <v>7500000</v>
      </c>
      <c r="AH202" s="41">
        <f t="shared" si="103"/>
        <v>2.6669404725551824E-2</v>
      </c>
      <c r="AI202" s="42">
        <f t="shared" si="104"/>
        <v>3.1873322666394681E-3</v>
      </c>
    </row>
    <row r="203" spans="1:35" outlineLevel="1">
      <c r="A203" s="124">
        <v>35</v>
      </c>
      <c r="B203" s="92" t="s">
        <v>897</v>
      </c>
      <c r="C203" s="82">
        <v>41865</v>
      </c>
      <c r="D203" s="101" t="s">
        <v>558</v>
      </c>
      <c r="E203" s="254"/>
      <c r="F203" s="92" t="s">
        <v>133</v>
      </c>
      <c r="G203" s="31"/>
      <c r="H203" s="31"/>
      <c r="I203" s="223"/>
      <c r="J203" s="99">
        <v>4800000</v>
      </c>
      <c r="K203" s="39"/>
      <c r="L203" s="102"/>
      <c r="M203" s="102"/>
      <c r="N203" s="102"/>
      <c r="O203" s="92" t="s">
        <v>131</v>
      </c>
      <c r="P203" s="39"/>
      <c r="Q203" s="35"/>
      <c r="R203" s="35"/>
      <c r="S203" s="35"/>
      <c r="T203" s="40">
        <f t="shared" si="97"/>
        <v>0</v>
      </c>
      <c r="U203" s="35"/>
      <c r="V203" s="35"/>
      <c r="W203" s="35"/>
      <c r="X203" s="40">
        <f t="shared" si="98"/>
        <v>0</v>
      </c>
      <c r="Y203" s="35"/>
      <c r="Z203" s="35">
        <v>4800000</v>
      </c>
      <c r="AA203" s="35"/>
      <c r="AB203" s="40">
        <f t="shared" si="99"/>
        <v>4800000</v>
      </c>
      <c r="AC203" s="35"/>
      <c r="AD203" s="35"/>
      <c r="AE203" s="35"/>
      <c r="AF203" s="40">
        <f t="shared" si="100"/>
        <v>0</v>
      </c>
      <c r="AG203" s="40">
        <f t="shared" si="101"/>
        <v>4800000</v>
      </c>
      <c r="AH203" s="41">
        <f t="shared" si="103"/>
        <v>1.7068419024353167E-2</v>
      </c>
      <c r="AI203" s="42">
        <f t="shared" si="104"/>
        <v>2.0398926506492595E-3</v>
      </c>
    </row>
    <row r="204" spans="1:35" outlineLevel="1">
      <c r="A204" s="124">
        <v>36</v>
      </c>
      <c r="B204" s="92" t="s">
        <v>739</v>
      </c>
      <c r="C204" s="82">
        <v>41905</v>
      </c>
      <c r="D204" s="101" t="s">
        <v>559</v>
      </c>
      <c r="E204" s="254"/>
      <c r="F204" s="92" t="s">
        <v>133</v>
      </c>
      <c r="G204" s="31"/>
      <c r="H204" s="31"/>
      <c r="I204" s="223"/>
      <c r="J204" s="99">
        <v>4400000</v>
      </c>
      <c r="K204" s="39"/>
      <c r="L204" s="102"/>
      <c r="M204" s="102"/>
      <c r="N204" s="102"/>
      <c r="O204" s="92" t="s">
        <v>131</v>
      </c>
      <c r="P204" s="39"/>
      <c r="Q204" s="35"/>
      <c r="R204" s="35"/>
      <c r="S204" s="35"/>
      <c r="T204" s="40">
        <f t="shared" si="97"/>
        <v>0</v>
      </c>
      <c r="U204" s="35"/>
      <c r="V204" s="35"/>
      <c r="W204" s="35"/>
      <c r="X204" s="40">
        <f t="shared" si="98"/>
        <v>0</v>
      </c>
      <c r="Y204" s="35"/>
      <c r="Z204" s="35"/>
      <c r="AA204" s="35">
        <v>4400000</v>
      </c>
      <c r="AB204" s="40">
        <f t="shared" si="99"/>
        <v>4400000</v>
      </c>
      <c r="AC204" s="35"/>
      <c r="AD204" s="35"/>
      <c r="AE204" s="35"/>
      <c r="AF204" s="40">
        <f t="shared" si="100"/>
        <v>0</v>
      </c>
      <c r="AG204" s="40">
        <f t="shared" si="101"/>
        <v>4400000</v>
      </c>
      <c r="AH204" s="41">
        <f t="shared" si="103"/>
        <v>1.5646050772323738E-2</v>
      </c>
      <c r="AI204" s="42">
        <f t="shared" si="104"/>
        <v>1.869901596428488E-3</v>
      </c>
    </row>
    <row r="205" spans="1:35" outlineLevel="1">
      <c r="A205" s="124">
        <v>37</v>
      </c>
      <c r="B205" s="137" t="s">
        <v>898</v>
      </c>
      <c r="C205" s="82">
        <v>41851</v>
      </c>
      <c r="D205" s="101" t="s">
        <v>138</v>
      </c>
      <c r="E205" s="254"/>
      <c r="F205" s="92" t="s">
        <v>133</v>
      </c>
      <c r="G205" s="31"/>
      <c r="H205" s="31"/>
      <c r="I205" s="223"/>
      <c r="J205" s="99">
        <v>4200000</v>
      </c>
      <c r="K205" s="39"/>
      <c r="L205" s="102"/>
      <c r="M205" s="102"/>
      <c r="N205" s="102"/>
      <c r="O205" s="92" t="s">
        <v>131</v>
      </c>
      <c r="P205" s="39"/>
      <c r="Q205" s="35"/>
      <c r="R205" s="35"/>
      <c r="S205" s="35"/>
      <c r="T205" s="40">
        <f t="shared" si="97"/>
        <v>0</v>
      </c>
      <c r="U205" s="35"/>
      <c r="V205" s="35"/>
      <c r="W205" s="35"/>
      <c r="X205" s="40">
        <f t="shared" si="98"/>
        <v>0</v>
      </c>
      <c r="Y205" s="35"/>
      <c r="Z205" s="35">
        <v>4200000</v>
      </c>
      <c r="AA205" s="35"/>
      <c r="AB205" s="40">
        <f t="shared" si="99"/>
        <v>4200000</v>
      </c>
      <c r="AC205" s="35"/>
      <c r="AD205" s="35"/>
      <c r="AE205" s="35"/>
      <c r="AF205" s="40">
        <f t="shared" si="100"/>
        <v>0</v>
      </c>
      <c r="AG205" s="40">
        <f t="shared" si="101"/>
        <v>4200000</v>
      </c>
      <c r="AH205" s="41">
        <f t="shared" si="103"/>
        <v>1.4934866646309022E-2</v>
      </c>
      <c r="AI205" s="42">
        <f t="shared" si="104"/>
        <v>1.7849060693181022E-3</v>
      </c>
    </row>
    <row r="206" spans="1:35" outlineLevel="1">
      <c r="A206" s="124">
        <v>38</v>
      </c>
      <c r="B206" s="92" t="s">
        <v>899</v>
      </c>
      <c r="C206" s="82">
        <v>41871</v>
      </c>
      <c r="D206" s="101" t="s">
        <v>560</v>
      </c>
      <c r="E206" s="254"/>
      <c r="F206" s="92" t="s">
        <v>133</v>
      </c>
      <c r="G206" s="31"/>
      <c r="H206" s="31"/>
      <c r="I206" s="223"/>
      <c r="J206" s="99">
        <v>5700000</v>
      </c>
      <c r="K206" s="39"/>
      <c r="L206" s="102"/>
      <c r="M206" s="102"/>
      <c r="N206" s="102"/>
      <c r="O206" s="92" t="s">
        <v>131</v>
      </c>
      <c r="P206" s="39"/>
      <c r="Q206" s="35"/>
      <c r="R206" s="35"/>
      <c r="S206" s="35"/>
      <c r="T206" s="40">
        <f t="shared" si="97"/>
        <v>0</v>
      </c>
      <c r="U206" s="35"/>
      <c r="V206" s="35"/>
      <c r="W206" s="35"/>
      <c r="X206" s="40">
        <f t="shared" si="98"/>
        <v>0</v>
      </c>
      <c r="Y206" s="35"/>
      <c r="Z206" s="35">
        <v>5700000</v>
      </c>
      <c r="AA206" s="35"/>
      <c r="AB206" s="40">
        <f t="shared" si="99"/>
        <v>5700000</v>
      </c>
      <c r="AC206" s="35"/>
      <c r="AD206" s="35"/>
      <c r="AE206" s="35"/>
      <c r="AF206" s="40">
        <f t="shared" si="100"/>
        <v>0</v>
      </c>
      <c r="AG206" s="40">
        <f t="shared" si="101"/>
        <v>5700000</v>
      </c>
      <c r="AH206" s="41">
        <f t="shared" si="103"/>
        <v>2.0268747591419386E-2</v>
      </c>
      <c r="AI206" s="42">
        <f t="shared" si="104"/>
        <v>2.4223725226459958E-3</v>
      </c>
    </row>
    <row r="207" spans="1:35" outlineLevel="1">
      <c r="A207" s="124">
        <v>39</v>
      </c>
      <c r="B207" s="92" t="s">
        <v>900</v>
      </c>
      <c r="C207" s="82">
        <v>41865</v>
      </c>
      <c r="D207" s="101" t="s">
        <v>585</v>
      </c>
      <c r="E207" s="254"/>
      <c r="F207" s="92" t="s">
        <v>133</v>
      </c>
      <c r="G207" s="31"/>
      <c r="H207" s="31"/>
      <c r="I207" s="223"/>
      <c r="J207" s="99">
        <v>3800000</v>
      </c>
      <c r="K207" s="39"/>
      <c r="L207" s="102"/>
      <c r="M207" s="102"/>
      <c r="N207" s="102"/>
      <c r="O207" s="92" t="s">
        <v>131</v>
      </c>
      <c r="P207" s="39"/>
      <c r="Q207" s="35"/>
      <c r="R207" s="35"/>
      <c r="S207" s="35"/>
      <c r="T207" s="40">
        <f t="shared" si="97"/>
        <v>0</v>
      </c>
      <c r="U207" s="35"/>
      <c r="V207" s="35"/>
      <c r="W207" s="35"/>
      <c r="X207" s="40">
        <f t="shared" si="98"/>
        <v>0</v>
      </c>
      <c r="Y207" s="35"/>
      <c r="Z207" s="35">
        <v>3800000</v>
      </c>
      <c r="AA207" s="35"/>
      <c r="AB207" s="40">
        <f t="shared" si="99"/>
        <v>3800000</v>
      </c>
      <c r="AC207" s="35"/>
      <c r="AD207" s="35"/>
      <c r="AE207" s="35"/>
      <c r="AF207" s="40">
        <f t="shared" si="100"/>
        <v>0</v>
      </c>
      <c r="AG207" s="40">
        <f t="shared" si="101"/>
        <v>3800000</v>
      </c>
      <c r="AH207" s="41">
        <f t="shared" si="103"/>
        <v>1.3512498394279591E-2</v>
      </c>
      <c r="AI207" s="42">
        <f t="shared" si="104"/>
        <v>1.6149150150973305E-3</v>
      </c>
    </row>
    <row r="208" spans="1:35" outlineLevel="1">
      <c r="A208" s="124">
        <v>40</v>
      </c>
      <c r="B208" s="92" t="s">
        <v>901</v>
      </c>
      <c r="C208" s="82">
        <v>41890</v>
      </c>
      <c r="D208" s="101" t="s">
        <v>586</v>
      </c>
      <c r="E208" s="254"/>
      <c r="F208" s="92" t="s">
        <v>133</v>
      </c>
      <c r="G208" s="31"/>
      <c r="H208" s="31"/>
      <c r="I208" s="223"/>
      <c r="J208" s="99">
        <v>4100000</v>
      </c>
      <c r="K208" s="39"/>
      <c r="L208" s="102"/>
      <c r="M208" s="102"/>
      <c r="N208" s="102"/>
      <c r="O208" s="92" t="s">
        <v>131</v>
      </c>
      <c r="P208" s="39"/>
      <c r="Q208" s="35"/>
      <c r="R208" s="35"/>
      <c r="S208" s="35"/>
      <c r="T208" s="40">
        <f t="shared" si="97"/>
        <v>0</v>
      </c>
      <c r="U208" s="35"/>
      <c r="V208" s="35"/>
      <c r="W208" s="35"/>
      <c r="X208" s="40">
        <f t="shared" si="98"/>
        <v>0</v>
      </c>
      <c r="Y208" s="35"/>
      <c r="Z208" s="35"/>
      <c r="AA208" s="35">
        <v>4100000</v>
      </c>
      <c r="AB208" s="40">
        <f t="shared" si="99"/>
        <v>4100000</v>
      </c>
      <c r="AC208" s="35"/>
      <c r="AD208" s="35"/>
      <c r="AE208" s="35"/>
      <c r="AF208" s="40">
        <f t="shared" si="100"/>
        <v>0</v>
      </c>
      <c r="AG208" s="40">
        <f t="shared" si="101"/>
        <v>4100000</v>
      </c>
      <c r="AH208" s="41">
        <f t="shared" si="103"/>
        <v>1.4579274583301664E-2</v>
      </c>
      <c r="AI208" s="42">
        <f t="shared" si="104"/>
        <v>1.7424083057629093E-3</v>
      </c>
    </row>
    <row r="209" spans="1:35" outlineLevel="1">
      <c r="A209" s="124">
        <v>41</v>
      </c>
      <c r="B209" s="92" t="s">
        <v>902</v>
      </c>
      <c r="C209" s="82">
        <v>41880</v>
      </c>
      <c r="D209" s="101" t="s">
        <v>587</v>
      </c>
      <c r="E209" s="254"/>
      <c r="F209" s="92" t="s">
        <v>133</v>
      </c>
      <c r="G209" s="31"/>
      <c r="H209" s="31"/>
      <c r="I209" s="223"/>
      <c r="J209" s="99">
        <v>11000000</v>
      </c>
      <c r="K209" s="39"/>
      <c r="L209" s="102"/>
      <c r="M209" s="102"/>
      <c r="N209" s="102"/>
      <c r="O209" s="92" t="s">
        <v>131</v>
      </c>
      <c r="P209" s="39"/>
      <c r="Q209" s="35"/>
      <c r="R209" s="35"/>
      <c r="S209" s="35"/>
      <c r="T209" s="40">
        <f t="shared" si="97"/>
        <v>0</v>
      </c>
      <c r="U209" s="35"/>
      <c r="V209" s="35"/>
      <c r="W209" s="35"/>
      <c r="X209" s="40">
        <f t="shared" si="98"/>
        <v>0</v>
      </c>
      <c r="Y209" s="35"/>
      <c r="Z209" s="35"/>
      <c r="AA209" s="35">
        <v>11000000</v>
      </c>
      <c r="AB209" s="40">
        <f t="shared" si="99"/>
        <v>11000000</v>
      </c>
      <c r="AC209" s="35"/>
      <c r="AD209" s="35"/>
      <c r="AE209" s="35"/>
      <c r="AF209" s="40">
        <f t="shared" si="100"/>
        <v>0</v>
      </c>
      <c r="AG209" s="40">
        <f t="shared" si="101"/>
        <v>11000000</v>
      </c>
      <c r="AH209" s="41">
        <f t="shared" si="103"/>
        <v>3.9115126930809339E-2</v>
      </c>
      <c r="AI209" s="42">
        <f t="shared" si="104"/>
        <v>4.6747539910712201E-3</v>
      </c>
    </row>
    <row r="210" spans="1:35" ht="22.5" outlineLevel="1">
      <c r="A210" s="124">
        <v>42</v>
      </c>
      <c r="B210" s="92" t="s">
        <v>903</v>
      </c>
      <c r="C210" s="82">
        <v>41851</v>
      </c>
      <c r="D210" s="101" t="s">
        <v>139</v>
      </c>
      <c r="E210" s="254"/>
      <c r="F210" s="92" t="s">
        <v>133</v>
      </c>
      <c r="G210" s="31"/>
      <c r="H210" s="31"/>
      <c r="I210" s="223"/>
      <c r="J210" s="99">
        <v>4000000</v>
      </c>
      <c r="K210" s="39"/>
      <c r="L210" s="102"/>
      <c r="M210" s="102"/>
      <c r="N210" s="102"/>
      <c r="O210" s="92" t="s">
        <v>131</v>
      </c>
      <c r="P210" s="39"/>
      <c r="Q210" s="35"/>
      <c r="R210" s="35"/>
      <c r="S210" s="35"/>
      <c r="T210" s="40">
        <f t="shared" si="97"/>
        <v>0</v>
      </c>
      <c r="U210" s="35"/>
      <c r="V210" s="35"/>
      <c r="W210" s="35"/>
      <c r="X210" s="40">
        <f t="shared" si="98"/>
        <v>0</v>
      </c>
      <c r="Y210" s="35"/>
      <c r="Z210" s="35">
        <v>4000000</v>
      </c>
      <c r="AA210" s="35"/>
      <c r="AB210" s="40">
        <f t="shared" si="99"/>
        <v>4000000</v>
      </c>
      <c r="AC210" s="35"/>
      <c r="AD210" s="35"/>
      <c r="AE210" s="35"/>
      <c r="AF210" s="40">
        <f t="shared" si="100"/>
        <v>0</v>
      </c>
      <c r="AG210" s="40">
        <f t="shared" si="101"/>
        <v>4000000</v>
      </c>
      <c r="AH210" s="41">
        <f t="shared" si="103"/>
        <v>1.4223682520294306E-2</v>
      </c>
      <c r="AI210" s="42">
        <f t="shared" si="104"/>
        <v>1.6999105422077162E-3</v>
      </c>
    </row>
    <row r="211" spans="1:35" outlineLevel="1">
      <c r="A211" s="124">
        <v>43</v>
      </c>
      <c r="B211" s="92" t="s">
        <v>904</v>
      </c>
      <c r="C211" s="82">
        <v>41880</v>
      </c>
      <c r="D211" s="101" t="s">
        <v>588</v>
      </c>
      <c r="E211" s="254"/>
      <c r="F211" s="92" t="s">
        <v>133</v>
      </c>
      <c r="G211" s="31"/>
      <c r="H211" s="31"/>
      <c r="I211" s="223"/>
      <c r="J211" s="99">
        <v>5600000</v>
      </c>
      <c r="K211" s="39"/>
      <c r="L211" s="102"/>
      <c r="M211" s="102"/>
      <c r="N211" s="102"/>
      <c r="O211" s="92" t="s">
        <v>131</v>
      </c>
      <c r="P211" s="39"/>
      <c r="Q211" s="35"/>
      <c r="R211" s="35"/>
      <c r="S211" s="35"/>
      <c r="T211" s="40">
        <f t="shared" si="97"/>
        <v>0</v>
      </c>
      <c r="U211" s="35"/>
      <c r="V211" s="35"/>
      <c r="W211" s="35"/>
      <c r="X211" s="40">
        <f t="shared" si="98"/>
        <v>0</v>
      </c>
      <c r="Y211" s="35"/>
      <c r="Z211" s="35"/>
      <c r="AA211" s="35">
        <v>5600000</v>
      </c>
      <c r="AB211" s="40">
        <f t="shared" si="99"/>
        <v>5600000</v>
      </c>
      <c r="AC211" s="35"/>
      <c r="AD211" s="35"/>
      <c r="AE211" s="35"/>
      <c r="AF211" s="40">
        <f t="shared" si="100"/>
        <v>0</v>
      </c>
      <c r="AG211" s="40">
        <f t="shared" si="101"/>
        <v>5600000</v>
      </c>
      <c r="AH211" s="41">
        <f t="shared" si="103"/>
        <v>1.9913155528412028E-2</v>
      </c>
      <c r="AI211" s="42">
        <f t="shared" si="104"/>
        <v>2.3798747590908029E-3</v>
      </c>
    </row>
    <row r="212" spans="1:35" outlineLevel="1">
      <c r="A212" s="124">
        <v>44</v>
      </c>
      <c r="B212" s="92" t="s">
        <v>905</v>
      </c>
      <c r="C212" s="82">
        <v>41880</v>
      </c>
      <c r="D212" s="101" t="s">
        <v>589</v>
      </c>
      <c r="E212" s="254"/>
      <c r="F212" s="92" t="s">
        <v>133</v>
      </c>
      <c r="G212" s="31"/>
      <c r="H212" s="31"/>
      <c r="I212" s="223"/>
      <c r="J212" s="99">
        <v>3800000</v>
      </c>
      <c r="K212" s="39"/>
      <c r="L212" s="102"/>
      <c r="M212" s="102"/>
      <c r="N212" s="102"/>
      <c r="O212" s="92" t="s">
        <v>131</v>
      </c>
      <c r="P212" s="39"/>
      <c r="Q212" s="35"/>
      <c r="R212" s="35"/>
      <c r="S212" s="35"/>
      <c r="T212" s="40">
        <f t="shared" si="97"/>
        <v>0</v>
      </c>
      <c r="U212" s="35"/>
      <c r="V212" s="35"/>
      <c r="W212" s="35"/>
      <c r="X212" s="40">
        <f t="shared" si="98"/>
        <v>0</v>
      </c>
      <c r="Y212" s="35"/>
      <c r="Z212" s="35"/>
      <c r="AA212" s="35">
        <v>3800000</v>
      </c>
      <c r="AB212" s="40">
        <f t="shared" si="99"/>
        <v>3800000</v>
      </c>
      <c r="AC212" s="35"/>
      <c r="AD212" s="35"/>
      <c r="AE212" s="35"/>
      <c r="AF212" s="40">
        <f t="shared" si="100"/>
        <v>0</v>
      </c>
      <c r="AG212" s="40">
        <f t="shared" si="101"/>
        <v>3800000</v>
      </c>
      <c r="AH212" s="41">
        <f t="shared" si="103"/>
        <v>1.3512498394279591E-2</v>
      </c>
      <c r="AI212" s="42">
        <f t="shared" si="104"/>
        <v>1.6149150150973305E-3</v>
      </c>
    </row>
    <row r="213" spans="1:35" outlineLevel="1">
      <c r="A213" s="124">
        <v>45</v>
      </c>
      <c r="B213" s="92" t="s">
        <v>906</v>
      </c>
      <c r="C213" s="82">
        <v>41880</v>
      </c>
      <c r="D213" s="101" t="s">
        <v>590</v>
      </c>
      <c r="E213" s="254"/>
      <c r="F213" s="92" t="s">
        <v>133</v>
      </c>
      <c r="G213" s="31"/>
      <c r="H213" s="31"/>
      <c r="I213" s="223"/>
      <c r="J213" s="99">
        <v>4000000</v>
      </c>
      <c r="K213" s="39"/>
      <c r="L213" s="102"/>
      <c r="M213" s="102"/>
      <c r="N213" s="102"/>
      <c r="O213" s="92" t="s">
        <v>131</v>
      </c>
      <c r="P213" s="39"/>
      <c r="Q213" s="35"/>
      <c r="R213" s="35"/>
      <c r="S213" s="35"/>
      <c r="T213" s="40">
        <f t="shared" si="97"/>
        <v>0</v>
      </c>
      <c r="U213" s="35"/>
      <c r="V213" s="35"/>
      <c r="W213" s="35"/>
      <c r="X213" s="40">
        <f t="shared" si="98"/>
        <v>0</v>
      </c>
      <c r="Y213" s="35"/>
      <c r="Z213" s="35"/>
      <c r="AA213" s="35">
        <v>4000000</v>
      </c>
      <c r="AB213" s="40">
        <f t="shared" si="99"/>
        <v>4000000</v>
      </c>
      <c r="AC213" s="35"/>
      <c r="AD213" s="35"/>
      <c r="AE213" s="35"/>
      <c r="AF213" s="40">
        <f t="shared" si="100"/>
        <v>0</v>
      </c>
      <c r="AG213" s="40">
        <f t="shared" si="101"/>
        <v>4000000</v>
      </c>
      <c r="AH213" s="41">
        <f t="shared" si="103"/>
        <v>1.4223682520294306E-2</v>
      </c>
      <c r="AI213" s="42">
        <f t="shared" si="104"/>
        <v>1.6999105422077162E-3</v>
      </c>
    </row>
    <row r="214" spans="1:35" outlineLevel="1">
      <c r="A214" s="124">
        <v>46</v>
      </c>
      <c r="B214" s="92" t="s">
        <v>907</v>
      </c>
      <c r="C214" s="82">
        <v>41871</v>
      </c>
      <c r="D214" s="101" t="s">
        <v>591</v>
      </c>
      <c r="E214" s="254"/>
      <c r="F214" s="92" t="s">
        <v>133</v>
      </c>
      <c r="G214" s="31"/>
      <c r="H214" s="31"/>
      <c r="I214" s="223"/>
      <c r="J214" s="99">
        <v>6300000</v>
      </c>
      <c r="K214" s="39"/>
      <c r="L214" s="102"/>
      <c r="M214" s="102"/>
      <c r="N214" s="102"/>
      <c r="O214" s="92" t="s">
        <v>131</v>
      </c>
      <c r="P214" s="39"/>
      <c r="Q214" s="35"/>
      <c r="R214" s="35"/>
      <c r="S214" s="35"/>
      <c r="T214" s="40">
        <f t="shared" si="97"/>
        <v>0</v>
      </c>
      <c r="U214" s="35"/>
      <c r="V214" s="35"/>
      <c r="W214" s="35"/>
      <c r="X214" s="40">
        <f t="shared" si="98"/>
        <v>0</v>
      </c>
      <c r="Y214" s="35"/>
      <c r="Z214" s="35">
        <v>6300000</v>
      </c>
      <c r="AA214" s="35"/>
      <c r="AB214" s="40">
        <f t="shared" si="99"/>
        <v>6300000</v>
      </c>
      <c r="AC214" s="35"/>
      <c r="AD214" s="35"/>
      <c r="AE214" s="35"/>
      <c r="AF214" s="40">
        <f t="shared" si="100"/>
        <v>0</v>
      </c>
      <c r="AG214" s="40">
        <f t="shared" si="101"/>
        <v>6300000</v>
      </c>
      <c r="AH214" s="41">
        <f t="shared" si="103"/>
        <v>2.2402299969463531E-2</v>
      </c>
      <c r="AI214" s="42">
        <f t="shared" si="104"/>
        <v>2.6773591039771531E-3</v>
      </c>
    </row>
    <row r="215" spans="1:35" outlineLevel="1">
      <c r="A215" s="124">
        <v>47</v>
      </c>
      <c r="B215" s="92" t="s">
        <v>908</v>
      </c>
      <c r="C215" s="82">
        <v>41880</v>
      </c>
      <c r="D215" s="101" t="s">
        <v>592</v>
      </c>
      <c r="E215" s="254"/>
      <c r="F215" s="92" t="s">
        <v>133</v>
      </c>
      <c r="G215" s="31"/>
      <c r="H215" s="31"/>
      <c r="I215" s="223"/>
      <c r="J215" s="99">
        <v>3800000</v>
      </c>
      <c r="K215" s="39"/>
      <c r="L215" s="102"/>
      <c r="M215" s="102"/>
      <c r="N215" s="102"/>
      <c r="O215" s="92" t="s">
        <v>131</v>
      </c>
      <c r="P215" s="39"/>
      <c r="Q215" s="35"/>
      <c r="R215" s="35"/>
      <c r="S215" s="35"/>
      <c r="T215" s="40">
        <f t="shared" si="97"/>
        <v>0</v>
      </c>
      <c r="U215" s="35"/>
      <c r="V215" s="35"/>
      <c r="W215" s="35"/>
      <c r="X215" s="40">
        <f t="shared" si="98"/>
        <v>0</v>
      </c>
      <c r="Y215" s="35"/>
      <c r="Z215" s="35"/>
      <c r="AA215" s="35">
        <v>3800000</v>
      </c>
      <c r="AB215" s="40">
        <f t="shared" si="99"/>
        <v>3800000</v>
      </c>
      <c r="AC215" s="35"/>
      <c r="AD215" s="35"/>
      <c r="AE215" s="35"/>
      <c r="AF215" s="40">
        <f t="shared" si="100"/>
        <v>0</v>
      </c>
      <c r="AG215" s="40">
        <f t="shared" si="101"/>
        <v>3800000</v>
      </c>
      <c r="AH215" s="41">
        <f t="shared" si="103"/>
        <v>1.3512498394279591E-2</v>
      </c>
      <c r="AI215" s="42">
        <f t="shared" si="104"/>
        <v>1.6149150150973305E-3</v>
      </c>
    </row>
    <row r="216" spans="1:35" outlineLevel="1">
      <c r="A216" s="124">
        <v>48</v>
      </c>
      <c r="B216" s="92" t="s">
        <v>909</v>
      </c>
      <c r="C216" s="82">
        <v>41865</v>
      </c>
      <c r="D216" s="101" t="s">
        <v>593</v>
      </c>
      <c r="E216" s="254"/>
      <c r="F216" s="92" t="s">
        <v>133</v>
      </c>
      <c r="G216" s="31"/>
      <c r="H216" s="31"/>
      <c r="I216" s="223"/>
      <c r="J216" s="99">
        <v>3800000</v>
      </c>
      <c r="K216" s="39"/>
      <c r="L216" s="102"/>
      <c r="M216" s="102"/>
      <c r="N216" s="102"/>
      <c r="O216" s="92" t="s">
        <v>131</v>
      </c>
      <c r="P216" s="39"/>
      <c r="Q216" s="35"/>
      <c r="R216" s="35"/>
      <c r="S216" s="35"/>
      <c r="T216" s="40">
        <f t="shared" si="97"/>
        <v>0</v>
      </c>
      <c r="U216" s="35"/>
      <c r="V216" s="35"/>
      <c r="W216" s="35"/>
      <c r="X216" s="40">
        <f t="shared" si="98"/>
        <v>0</v>
      </c>
      <c r="Y216" s="35"/>
      <c r="Z216" s="35">
        <v>3800000</v>
      </c>
      <c r="AA216" s="35"/>
      <c r="AB216" s="40">
        <f t="shared" si="99"/>
        <v>3800000</v>
      </c>
      <c r="AC216" s="35"/>
      <c r="AD216" s="35"/>
      <c r="AE216" s="35"/>
      <c r="AF216" s="40">
        <f t="shared" si="100"/>
        <v>0</v>
      </c>
      <c r="AG216" s="40">
        <f t="shared" si="101"/>
        <v>3800000</v>
      </c>
      <c r="AH216" s="41">
        <f t="shared" si="103"/>
        <v>1.3512498394279591E-2</v>
      </c>
      <c r="AI216" s="42">
        <f t="shared" si="104"/>
        <v>1.6149150150973305E-3</v>
      </c>
    </row>
    <row r="217" spans="1:35" outlineLevel="1">
      <c r="A217" s="124">
        <v>49</v>
      </c>
      <c r="B217" s="92" t="s">
        <v>910</v>
      </c>
      <c r="C217" s="82">
        <v>41880</v>
      </c>
      <c r="D217" s="101" t="s">
        <v>594</v>
      </c>
      <c r="E217" s="254"/>
      <c r="F217" s="92" t="s">
        <v>133</v>
      </c>
      <c r="G217" s="31"/>
      <c r="H217" s="31"/>
      <c r="I217" s="223"/>
      <c r="J217" s="99">
        <v>3500000</v>
      </c>
      <c r="K217" s="39"/>
      <c r="L217" s="102"/>
      <c r="M217" s="102"/>
      <c r="N217" s="102"/>
      <c r="O217" s="92" t="s">
        <v>131</v>
      </c>
      <c r="P217" s="39"/>
      <c r="Q217" s="35"/>
      <c r="R217" s="35"/>
      <c r="S217" s="35"/>
      <c r="T217" s="40">
        <f t="shared" si="97"/>
        <v>0</v>
      </c>
      <c r="U217" s="35"/>
      <c r="V217" s="35"/>
      <c r="W217" s="35"/>
      <c r="X217" s="40">
        <f t="shared" si="98"/>
        <v>0</v>
      </c>
      <c r="Y217" s="35"/>
      <c r="Z217" s="35"/>
      <c r="AA217" s="35">
        <v>3500000</v>
      </c>
      <c r="AB217" s="40">
        <f t="shared" si="99"/>
        <v>3500000</v>
      </c>
      <c r="AC217" s="35"/>
      <c r="AD217" s="35"/>
      <c r="AE217" s="35"/>
      <c r="AF217" s="40">
        <f t="shared" si="100"/>
        <v>0</v>
      </c>
      <c r="AG217" s="40">
        <f t="shared" si="101"/>
        <v>3500000</v>
      </c>
      <c r="AH217" s="41">
        <f t="shared" si="103"/>
        <v>1.2445722205257517E-2</v>
      </c>
      <c r="AI217" s="42">
        <f t="shared" si="104"/>
        <v>1.4874217244317518E-3</v>
      </c>
    </row>
    <row r="218" spans="1:35" outlineLevel="1">
      <c r="A218" s="124">
        <v>50</v>
      </c>
      <c r="B218" s="92" t="s">
        <v>911</v>
      </c>
      <c r="C218" s="82">
        <v>41871</v>
      </c>
      <c r="D218" s="101" t="s">
        <v>595</v>
      </c>
      <c r="E218" s="254"/>
      <c r="F218" s="92" t="s">
        <v>133</v>
      </c>
      <c r="G218" s="31"/>
      <c r="H218" s="31"/>
      <c r="I218" s="223"/>
      <c r="J218" s="99">
        <v>4000000</v>
      </c>
      <c r="K218" s="39"/>
      <c r="L218" s="102"/>
      <c r="M218" s="102"/>
      <c r="N218" s="102"/>
      <c r="O218" s="92" t="s">
        <v>131</v>
      </c>
      <c r="P218" s="39"/>
      <c r="Q218" s="35"/>
      <c r="R218" s="35"/>
      <c r="S218" s="35"/>
      <c r="T218" s="40">
        <f t="shared" si="97"/>
        <v>0</v>
      </c>
      <c r="U218" s="35"/>
      <c r="V218" s="35"/>
      <c r="W218" s="35"/>
      <c r="X218" s="40">
        <f t="shared" si="98"/>
        <v>0</v>
      </c>
      <c r="Y218" s="35"/>
      <c r="Z218" s="35">
        <v>4000000</v>
      </c>
      <c r="AA218" s="35"/>
      <c r="AB218" s="40">
        <f t="shared" si="99"/>
        <v>4000000</v>
      </c>
      <c r="AC218" s="35"/>
      <c r="AD218" s="35"/>
      <c r="AE218" s="35"/>
      <c r="AF218" s="40">
        <f t="shared" si="100"/>
        <v>0</v>
      </c>
      <c r="AG218" s="40">
        <f t="shared" si="101"/>
        <v>4000000</v>
      </c>
      <c r="AH218" s="41">
        <f t="shared" si="103"/>
        <v>1.4223682520294306E-2</v>
      </c>
      <c r="AI218" s="42">
        <f t="shared" si="104"/>
        <v>1.6999105422077162E-3</v>
      </c>
    </row>
    <row r="219" spans="1:35" outlineLevel="1">
      <c r="A219" s="124">
        <v>51</v>
      </c>
      <c r="B219" s="92" t="s">
        <v>912</v>
      </c>
      <c r="C219" s="82">
        <v>41865</v>
      </c>
      <c r="D219" s="101" t="s">
        <v>913</v>
      </c>
      <c r="E219" s="254"/>
      <c r="F219" s="92" t="s">
        <v>133</v>
      </c>
      <c r="G219" s="31"/>
      <c r="H219" s="31"/>
      <c r="I219" s="223"/>
      <c r="J219" s="99">
        <v>7700000</v>
      </c>
      <c r="K219" s="39"/>
      <c r="L219" s="102"/>
      <c r="M219" s="102"/>
      <c r="N219" s="102"/>
      <c r="O219" s="92" t="s">
        <v>131</v>
      </c>
      <c r="P219" s="39"/>
      <c r="Q219" s="35"/>
      <c r="R219" s="35"/>
      <c r="S219" s="35"/>
      <c r="T219" s="40">
        <f t="shared" si="97"/>
        <v>0</v>
      </c>
      <c r="U219" s="35"/>
      <c r="V219" s="35"/>
      <c r="W219" s="35"/>
      <c r="X219" s="40">
        <f t="shared" si="98"/>
        <v>0</v>
      </c>
      <c r="Y219" s="35"/>
      <c r="Z219" s="35">
        <v>7700000</v>
      </c>
      <c r="AA219" s="35"/>
      <c r="AB219" s="40">
        <f t="shared" si="99"/>
        <v>7700000</v>
      </c>
      <c r="AC219" s="35"/>
      <c r="AD219" s="35"/>
      <c r="AE219" s="35"/>
      <c r="AF219" s="40">
        <f t="shared" si="100"/>
        <v>0</v>
      </c>
      <c r="AG219" s="40">
        <f t="shared" si="101"/>
        <v>7700000</v>
      </c>
      <c r="AH219" s="41">
        <f t="shared" si="103"/>
        <v>2.7380588851566537E-2</v>
      </c>
      <c r="AI219" s="42">
        <f t="shared" si="104"/>
        <v>3.2723277937498538E-3</v>
      </c>
    </row>
    <row r="220" spans="1:35" outlineLevel="1">
      <c r="A220" s="124">
        <v>52</v>
      </c>
      <c r="B220" s="92" t="s">
        <v>914</v>
      </c>
      <c r="C220" s="82">
        <v>41872</v>
      </c>
      <c r="D220" s="101" t="s">
        <v>597</v>
      </c>
      <c r="E220" s="254"/>
      <c r="F220" s="92" t="s">
        <v>133</v>
      </c>
      <c r="G220" s="31"/>
      <c r="H220" s="31"/>
      <c r="I220" s="223"/>
      <c r="J220" s="99">
        <v>4000000</v>
      </c>
      <c r="K220" s="39"/>
      <c r="L220" s="102"/>
      <c r="M220" s="102"/>
      <c r="N220" s="102"/>
      <c r="O220" s="92" t="s">
        <v>131</v>
      </c>
      <c r="P220" s="39"/>
      <c r="Q220" s="35"/>
      <c r="R220" s="35"/>
      <c r="S220" s="35"/>
      <c r="T220" s="40">
        <f t="shared" si="97"/>
        <v>0</v>
      </c>
      <c r="U220" s="35"/>
      <c r="V220" s="35"/>
      <c r="W220" s="35"/>
      <c r="X220" s="40">
        <f t="shared" si="98"/>
        <v>0</v>
      </c>
      <c r="Y220" s="35"/>
      <c r="Z220" s="35">
        <v>4000000</v>
      </c>
      <c r="AA220" s="35"/>
      <c r="AB220" s="40">
        <f t="shared" si="99"/>
        <v>4000000</v>
      </c>
      <c r="AC220" s="35"/>
      <c r="AD220" s="35"/>
      <c r="AE220" s="35"/>
      <c r="AF220" s="40">
        <f t="shared" si="100"/>
        <v>0</v>
      </c>
      <c r="AG220" s="40">
        <f t="shared" si="101"/>
        <v>4000000</v>
      </c>
      <c r="AH220" s="41">
        <f t="shared" si="103"/>
        <v>1.4223682520294306E-2</v>
      </c>
      <c r="AI220" s="42">
        <f t="shared" si="104"/>
        <v>1.6999105422077162E-3</v>
      </c>
    </row>
    <row r="221" spans="1:35" outlineLevel="1">
      <c r="A221" s="124">
        <v>53</v>
      </c>
      <c r="B221" s="92" t="s">
        <v>915</v>
      </c>
      <c r="C221" s="82">
        <v>41851</v>
      </c>
      <c r="D221" s="101" t="s">
        <v>140</v>
      </c>
      <c r="E221" s="254"/>
      <c r="F221" s="92" t="s">
        <v>133</v>
      </c>
      <c r="G221" s="31"/>
      <c r="H221" s="31"/>
      <c r="I221" s="223"/>
      <c r="J221" s="99">
        <v>5500000</v>
      </c>
      <c r="K221" s="39"/>
      <c r="L221" s="102"/>
      <c r="M221" s="102"/>
      <c r="N221" s="102"/>
      <c r="O221" s="92" t="s">
        <v>131</v>
      </c>
      <c r="P221" s="39"/>
      <c r="Q221" s="35"/>
      <c r="R221" s="35"/>
      <c r="S221" s="35"/>
      <c r="T221" s="40">
        <f t="shared" si="97"/>
        <v>0</v>
      </c>
      <c r="U221" s="35"/>
      <c r="V221" s="35"/>
      <c r="W221" s="35"/>
      <c r="X221" s="40">
        <f t="shared" si="98"/>
        <v>0</v>
      </c>
      <c r="Y221" s="35"/>
      <c r="Z221" s="35">
        <v>5500000</v>
      </c>
      <c r="AA221" s="35"/>
      <c r="AB221" s="40">
        <f t="shared" si="99"/>
        <v>5500000</v>
      </c>
      <c r="AC221" s="35"/>
      <c r="AD221" s="35"/>
      <c r="AE221" s="35"/>
      <c r="AF221" s="40">
        <f t="shared" si="100"/>
        <v>0</v>
      </c>
      <c r="AG221" s="40">
        <f t="shared" si="101"/>
        <v>5500000</v>
      </c>
      <c r="AH221" s="41">
        <f t="shared" si="103"/>
        <v>1.955756346540467E-2</v>
      </c>
      <c r="AI221" s="42">
        <f t="shared" si="104"/>
        <v>2.3373769955356101E-3</v>
      </c>
    </row>
    <row r="222" spans="1:35" ht="22.5" outlineLevel="1">
      <c r="A222" s="124">
        <v>54</v>
      </c>
      <c r="B222" s="92" t="s">
        <v>916</v>
      </c>
      <c r="C222" s="82">
        <v>41865</v>
      </c>
      <c r="D222" s="101" t="s">
        <v>125</v>
      </c>
      <c r="E222" s="254"/>
      <c r="F222" s="92" t="s">
        <v>133</v>
      </c>
      <c r="G222" s="31"/>
      <c r="H222" s="31"/>
      <c r="I222" s="223"/>
      <c r="J222" s="99">
        <v>6000000</v>
      </c>
      <c r="K222" s="39"/>
      <c r="L222" s="102"/>
      <c r="M222" s="102"/>
      <c r="N222" s="102"/>
      <c r="O222" s="92" t="s">
        <v>131</v>
      </c>
      <c r="P222" s="39"/>
      <c r="Q222" s="35"/>
      <c r="R222" s="35"/>
      <c r="S222" s="35"/>
      <c r="T222" s="40">
        <f t="shared" si="97"/>
        <v>0</v>
      </c>
      <c r="U222" s="35"/>
      <c r="V222" s="35"/>
      <c r="W222" s="35"/>
      <c r="X222" s="40">
        <f t="shared" si="98"/>
        <v>0</v>
      </c>
      <c r="Y222" s="35"/>
      <c r="Z222" s="35">
        <v>6000000</v>
      </c>
      <c r="AA222" s="35"/>
      <c r="AB222" s="40">
        <f t="shared" si="99"/>
        <v>6000000</v>
      </c>
      <c r="AC222" s="35"/>
      <c r="AD222" s="35"/>
      <c r="AE222" s="35"/>
      <c r="AF222" s="40">
        <f t="shared" si="100"/>
        <v>0</v>
      </c>
      <c r="AG222" s="40">
        <f t="shared" si="101"/>
        <v>6000000</v>
      </c>
      <c r="AH222" s="41">
        <f t="shared" si="103"/>
        <v>2.133552378044146E-2</v>
      </c>
      <c r="AI222" s="42">
        <f t="shared" si="104"/>
        <v>2.5498658133115745E-3</v>
      </c>
    </row>
    <row r="223" spans="1:35" outlineLevel="1">
      <c r="A223" s="124">
        <v>55</v>
      </c>
      <c r="B223" s="92" t="s">
        <v>917</v>
      </c>
      <c r="C223" s="82">
        <v>41912</v>
      </c>
      <c r="D223" s="101" t="s">
        <v>918</v>
      </c>
      <c r="E223" s="254"/>
      <c r="F223" s="92" t="s">
        <v>133</v>
      </c>
      <c r="G223" s="31"/>
      <c r="H223" s="31"/>
      <c r="I223" s="223"/>
      <c r="J223" s="99">
        <v>4000000</v>
      </c>
      <c r="K223" s="39"/>
      <c r="L223" s="102"/>
      <c r="M223" s="102"/>
      <c r="N223" s="102"/>
      <c r="O223" s="92" t="s">
        <v>131</v>
      </c>
      <c r="P223" s="39"/>
      <c r="Q223" s="35"/>
      <c r="R223" s="35"/>
      <c r="S223" s="35"/>
      <c r="T223" s="40">
        <f t="shared" si="97"/>
        <v>0</v>
      </c>
      <c r="U223" s="35"/>
      <c r="V223" s="35"/>
      <c r="W223" s="35"/>
      <c r="X223" s="40">
        <f t="shared" si="98"/>
        <v>0</v>
      </c>
      <c r="Y223" s="35"/>
      <c r="Z223" s="35"/>
      <c r="AA223" s="35"/>
      <c r="AB223" s="40">
        <f t="shared" si="99"/>
        <v>0</v>
      </c>
      <c r="AC223" s="35">
        <v>4000000</v>
      </c>
      <c r="AD223" s="35"/>
      <c r="AE223" s="35"/>
      <c r="AF223" s="40">
        <f t="shared" si="100"/>
        <v>4000000</v>
      </c>
      <c r="AG223" s="40">
        <f t="shared" si="101"/>
        <v>4000000</v>
      </c>
      <c r="AH223" s="41">
        <f t="shared" si="103"/>
        <v>1.4223682520294306E-2</v>
      </c>
      <c r="AI223" s="42">
        <f t="shared" si="104"/>
        <v>1.6999105422077162E-3</v>
      </c>
    </row>
    <row r="224" spans="1:35" outlineLevel="1">
      <c r="A224" s="124">
        <v>56</v>
      </c>
      <c r="B224" s="79" t="s">
        <v>1038</v>
      </c>
      <c r="C224" s="81">
        <v>41918</v>
      </c>
      <c r="D224" s="78" t="s">
        <v>1037</v>
      </c>
      <c r="E224" s="255"/>
      <c r="F224" s="79" t="s">
        <v>133</v>
      </c>
      <c r="G224" s="31"/>
      <c r="H224" s="31"/>
      <c r="I224" s="180"/>
      <c r="J224" s="99">
        <v>7000000</v>
      </c>
      <c r="K224" s="129"/>
      <c r="L224" s="102"/>
      <c r="M224" s="102"/>
      <c r="N224" s="102"/>
      <c r="O224" s="92" t="s">
        <v>131</v>
      </c>
      <c r="P224" s="129"/>
      <c r="Q224" s="35"/>
      <c r="R224" s="35"/>
      <c r="S224" s="35"/>
      <c r="T224" s="40">
        <f t="shared" si="97"/>
        <v>0</v>
      </c>
      <c r="U224" s="35"/>
      <c r="V224" s="35"/>
      <c r="W224" s="35"/>
      <c r="X224" s="40">
        <f t="shared" si="98"/>
        <v>0</v>
      </c>
      <c r="Y224" s="35"/>
      <c r="Z224" s="35"/>
      <c r="AA224" s="35"/>
      <c r="AB224" s="40">
        <f t="shared" si="99"/>
        <v>0</v>
      </c>
      <c r="AC224" s="35">
        <v>7000000</v>
      </c>
      <c r="AD224" s="35"/>
      <c r="AE224" s="35"/>
      <c r="AF224" s="40">
        <f t="shared" si="100"/>
        <v>7000000</v>
      </c>
      <c r="AG224" s="40">
        <f t="shared" si="101"/>
        <v>7000000</v>
      </c>
      <c r="AH224" s="41">
        <f t="shared" ref="AH224" si="105">IF(ISERROR(AG224/$I$168),0,AG224/$I$168)</f>
        <v>2.4891444410515034E-2</v>
      </c>
      <c r="AI224" s="42">
        <f t="shared" ref="AI224" si="106">IF(ISERROR(AG224/$AG$386),"-",AG224/$AG$386)</f>
        <v>2.9748434488635037E-3</v>
      </c>
    </row>
    <row r="225" spans="1:35" ht="12.75" customHeight="1">
      <c r="A225" s="181" t="s">
        <v>64</v>
      </c>
      <c r="B225" s="182"/>
      <c r="C225" s="182"/>
      <c r="D225" s="182"/>
      <c r="E225" s="182"/>
      <c r="F225" s="182"/>
      <c r="G225" s="182"/>
      <c r="H225" s="183"/>
      <c r="I225" s="55">
        <f>SUM(I168:I168)</f>
        <v>281221125</v>
      </c>
      <c r="J225" s="55">
        <f>SUM(J169:J224)</f>
        <v>281221125</v>
      </c>
      <c r="K225" s="74"/>
      <c r="L225" s="55">
        <f>SUM(L169:L223)</f>
        <v>0</v>
      </c>
      <c r="M225" s="55">
        <f t="shared" ref="M225:N225" si="107">SUM(M169:M223)</f>
        <v>0</v>
      </c>
      <c r="N225" s="55">
        <f t="shared" si="107"/>
        <v>0</v>
      </c>
      <c r="O225" s="57"/>
      <c r="P225" s="75"/>
      <c r="Q225" s="55">
        <f t="shared" ref="Q225:Y225" si="108">SUM(Q169:Q223)</f>
        <v>0</v>
      </c>
      <c r="R225" s="55">
        <f t="shared" si="108"/>
        <v>0</v>
      </c>
      <c r="S225" s="55">
        <f t="shared" si="108"/>
        <v>0</v>
      </c>
      <c r="T225" s="60">
        <f t="shared" si="108"/>
        <v>0</v>
      </c>
      <c r="U225" s="55">
        <f t="shared" si="108"/>
        <v>0</v>
      </c>
      <c r="V225" s="55">
        <f t="shared" si="108"/>
        <v>0</v>
      </c>
      <c r="W225" s="55">
        <f t="shared" si="108"/>
        <v>0</v>
      </c>
      <c r="X225" s="60">
        <f t="shared" si="108"/>
        <v>0</v>
      </c>
      <c r="Y225" s="55">
        <f t="shared" si="108"/>
        <v>0</v>
      </c>
      <c r="Z225" s="55">
        <f t="shared" ref="Z225:AA225" si="109">SUM(Z169:Z223)</f>
        <v>149600000</v>
      </c>
      <c r="AA225" s="55">
        <f t="shared" si="109"/>
        <v>120621125</v>
      </c>
      <c r="AB225" s="60">
        <f t="shared" ref="AB225" si="110">SUM(AB169:AB223)</f>
        <v>270221125</v>
      </c>
      <c r="AC225" s="55">
        <f>SUM(AC169:AC224)</f>
        <v>11000000</v>
      </c>
      <c r="AD225" s="55">
        <f t="shared" ref="AD225:AE225" si="111">SUM(AD169:AD224)</f>
        <v>0</v>
      </c>
      <c r="AE225" s="55">
        <f t="shared" si="111"/>
        <v>0</v>
      </c>
      <c r="AF225" s="60">
        <f>SUM(AF169:AF224)</f>
        <v>11000000</v>
      </c>
      <c r="AG225" s="53">
        <f>SUM(AG169:AG224)</f>
        <v>281221125</v>
      </c>
      <c r="AH225" s="54">
        <f t="shared" ref="AH225" si="112">IF(ISERROR(AG225/I225),0,AG225/I225)</f>
        <v>1</v>
      </c>
      <c r="AI225" s="54">
        <f>IF(ISERROR(AG225/$AG$386),0,AG225/$AG$386)</f>
        <v>0.11951268876975349</v>
      </c>
    </row>
    <row r="226" spans="1:35" ht="12.75" customHeight="1">
      <c r="A226" s="93"/>
      <c r="B226" s="238" t="s">
        <v>65</v>
      </c>
      <c r="C226" s="238"/>
      <c r="D226" s="238"/>
      <c r="E226" s="18"/>
      <c r="F226" s="19"/>
      <c r="G226" s="20"/>
      <c r="H226" s="20"/>
      <c r="I226" s="179">
        <v>163311436</v>
      </c>
      <c r="J226" s="22"/>
      <c r="K226" s="115"/>
      <c r="L226" s="24"/>
      <c r="M226" s="24"/>
      <c r="N226" s="24"/>
      <c r="O226" s="19"/>
      <c r="P226" s="25"/>
      <c r="Q226" s="22"/>
      <c r="R226" s="22"/>
      <c r="S226" s="22"/>
      <c r="T226" s="22"/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F226" s="22"/>
      <c r="AG226" s="22"/>
      <c r="AH226" s="26"/>
      <c r="AI226" s="26"/>
    </row>
    <row r="227" spans="1:35" outlineLevel="1">
      <c r="A227" s="16">
        <v>1</v>
      </c>
      <c r="B227" s="79" t="s">
        <v>600</v>
      </c>
      <c r="C227" s="81">
        <v>41890</v>
      </c>
      <c r="D227" s="78" t="s">
        <v>621</v>
      </c>
      <c r="E227" s="244" t="s">
        <v>132</v>
      </c>
      <c r="F227" s="79" t="s">
        <v>133</v>
      </c>
      <c r="G227" s="81">
        <v>41892</v>
      </c>
      <c r="H227" s="81">
        <v>42155</v>
      </c>
      <c r="I227" s="223"/>
      <c r="J227" s="128">
        <v>5030900</v>
      </c>
      <c r="K227" s="128"/>
      <c r="L227" s="102"/>
      <c r="M227" s="102"/>
      <c r="N227" s="102"/>
      <c r="O227" s="92" t="s">
        <v>131</v>
      </c>
      <c r="P227" s="39"/>
      <c r="Q227" s="35"/>
      <c r="R227" s="35"/>
      <c r="S227" s="35"/>
      <c r="T227" s="40">
        <f>SUM(Q227:S227)</f>
        <v>0</v>
      </c>
      <c r="U227" s="35"/>
      <c r="V227" s="35"/>
      <c r="W227" s="35"/>
      <c r="X227" s="40">
        <f>SUM(U227:W227)</f>
        <v>0</v>
      </c>
      <c r="Y227" s="35"/>
      <c r="Z227" s="35"/>
      <c r="AA227" s="77">
        <v>5030900</v>
      </c>
      <c r="AB227" s="40">
        <f>SUM(Y227:AA227)</f>
        <v>5030900</v>
      </c>
      <c r="AC227" s="35"/>
      <c r="AD227" s="35"/>
      <c r="AE227" s="35"/>
      <c r="AF227" s="40">
        <f>SUM(AC227:AE227)</f>
        <v>0</v>
      </c>
      <c r="AG227" s="40">
        <f>SUM(T227,X227,AB227,AF227)</f>
        <v>5030900</v>
      </c>
      <c r="AH227" s="41">
        <f>IF(ISERROR(AG227/$I$226),0,AG227/$I$226)</f>
        <v>3.080555852806291E-2</v>
      </c>
      <c r="AI227" s="42">
        <f>IF(ISERROR(AG227/$AG$386),"-",AG227/$AG$386)</f>
        <v>2.1380199866981998E-3</v>
      </c>
    </row>
    <row r="228" spans="1:35" outlineLevel="1">
      <c r="A228" s="16">
        <v>2</v>
      </c>
      <c r="B228" s="79" t="s">
        <v>601</v>
      </c>
      <c r="C228" s="81">
        <v>41890</v>
      </c>
      <c r="D228" s="78" t="s">
        <v>622</v>
      </c>
      <c r="E228" s="245"/>
      <c r="F228" s="79" t="s">
        <v>133</v>
      </c>
      <c r="G228" s="81">
        <v>41892</v>
      </c>
      <c r="H228" s="81">
        <v>42155</v>
      </c>
      <c r="I228" s="223"/>
      <c r="J228" s="128">
        <v>4206203</v>
      </c>
      <c r="K228" s="128"/>
      <c r="L228" s="102"/>
      <c r="M228" s="102"/>
      <c r="N228" s="102"/>
      <c r="O228" s="92" t="s">
        <v>131</v>
      </c>
      <c r="P228" s="39"/>
      <c r="Q228" s="35"/>
      <c r="R228" s="35"/>
      <c r="S228" s="35"/>
      <c r="T228" s="40">
        <f t="shared" ref="T228:T247" si="113">SUM(Q228:S228)</f>
        <v>0</v>
      </c>
      <c r="U228" s="35"/>
      <c r="V228" s="35"/>
      <c r="W228" s="35"/>
      <c r="X228" s="40">
        <f t="shared" ref="X228:X247" si="114">SUM(U228:W228)</f>
        <v>0</v>
      </c>
      <c r="Y228" s="35"/>
      <c r="Z228" s="35"/>
      <c r="AA228" s="77">
        <v>4206203</v>
      </c>
      <c r="AB228" s="40">
        <f t="shared" ref="AB228:AB256" si="115">SUM(Y228:AA228)</f>
        <v>4206203</v>
      </c>
      <c r="AC228" s="35"/>
      <c r="AD228" s="35"/>
      <c r="AE228" s="35"/>
      <c r="AF228" s="40">
        <f t="shared" ref="AF228:AF257" si="116">SUM(AC228:AE228)</f>
        <v>0</v>
      </c>
      <c r="AG228" s="40">
        <f t="shared" ref="AG228:AG257" si="117">SUM(T228,X228,AB228,AF228)</f>
        <v>4206203</v>
      </c>
      <c r="AH228" s="41">
        <f t="shared" ref="AH228:AH247" si="118">IF(ISERROR(AG228/$I$226),0,AG228/$I$226)</f>
        <v>2.5755716213284659E-2</v>
      </c>
      <c r="AI228" s="42">
        <f t="shared" ref="AI228:AI247" si="119">IF(ISERROR(AG228/$AG$386),"-",AG228/$AG$386)</f>
        <v>1.7875422055914309E-3</v>
      </c>
    </row>
    <row r="229" spans="1:35" outlineLevel="1">
      <c r="A229" s="16">
        <v>3</v>
      </c>
      <c r="B229" s="79" t="s">
        <v>602</v>
      </c>
      <c r="C229" s="81">
        <v>41899</v>
      </c>
      <c r="D229" s="78" t="s">
        <v>623</v>
      </c>
      <c r="E229" s="245"/>
      <c r="F229" s="79" t="s">
        <v>133</v>
      </c>
      <c r="G229" s="81">
        <v>41905</v>
      </c>
      <c r="H229" s="81">
        <v>42155</v>
      </c>
      <c r="I229" s="223"/>
      <c r="J229" s="128">
        <v>4050000</v>
      </c>
      <c r="K229" s="128"/>
      <c r="L229" s="102"/>
      <c r="M229" s="102"/>
      <c r="N229" s="102"/>
      <c r="O229" s="92" t="s">
        <v>131</v>
      </c>
      <c r="P229" s="39"/>
      <c r="Q229" s="35"/>
      <c r="R229" s="35"/>
      <c r="S229" s="35"/>
      <c r="T229" s="40">
        <f t="shared" si="113"/>
        <v>0</v>
      </c>
      <c r="U229" s="35"/>
      <c r="V229" s="35"/>
      <c r="W229" s="35"/>
      <c r="X229" s="40">
        <f t="shared" si="114"/>
        <v>0</v>
      </c>
      <c r="Y229" s="35"/>
      <c r="Z229" s="35"/>
      <c r="AA229" s="77">
        <v>4050000</v>
      </c>
      <c r="AB229" s="40">
        <f t="shared" si="115"/>
        <v>4050000</v>
      </c>
      <c r="AC229" s="35"/>
      <c r="AD229" s="35"/>
      <c r="AE229" s="35"/>
      <c r="AF229" s="40">
        <f t="shared" si="116"/>
        <v>0</v>
      </c>
      <c r="AG229" s="40">
        <f t="shared" si="117"/>
        <v>4050000</v>
      </c>
      <c r="AH229" s="41">
        <f t="shared" si="118"/>
        <v>2.4799243085462795E-2</v>
      </c>
      <c r="AI229" s="42">
        <f t="shared" si="119"/>
        <v>1.7211594239853127E-3</v>
      </c>
    </row>
    <row r="230" spans="1:35" outlineLevel="1">
      <c r="A230" s="16">
        <v>4</v>
      </c>
      <c r="B230" s="79" t="s">
        <v>603</v>
      </c>
      <c r="C230" s="81">
        <v>41890</v>
      </c>
      <c r="D230" s="78" t="s">
        <v>624</v>
      </c>
      <c r="E230" s="245"/>
      <c r="F230" s="79" t="s">
        <v>133</v>
      </c>
      <c r="G230" s="81">
        <v>41892</v>
      </c>
      <c r="H230" s="81">
        <v>42155</v>
      </c>
      <c r="I230" s="223"/>
      <c r="J230" s="128">
        <v>5424300</v>
      </c>
      <c r="K230" s="128"/>
      <c r="L230" s="102"/>
      <c r="M230" s="102"/>
      <c r="N230" s="102"/>
      <c r="O230" s="92" t="s">
        <v>131</v>
      </c>
      <c r="P230" s="39"/>
      <c r="Q230" s="35"/>
      <c r="R230" s="35"/>
      <c r="S230" s="35"/>
      <c r="T230" s="40">
        <f t="shared" si="113"/>
        <v>0</v>
      </c>
      <c r="U230" s="35"/>
      <c r="V230" s="35"/>
      <c r="W230" s="35"/>
      <c r="X230" s="40">
        <f t="shared" si="114"/>
        <v>0</v>
      </c>
      <c r="Y230" s="35"/>
      <c r="Z230" s="35"/>
      <c r="AA230" s="77">
        <v>5424300</v>
      </c>
      <c r="AB230" s="40">
        <f t="shared" si="115"/>
        <v>5424300</v>
      </c>
      <c r="AC230" s="35"/>
      <c r="AD230" s="35"/>
      <c r="AE230" s="35"/>
      <c r="AF230" s="40">
        <f t="shared" si="116"/>
        <v>0</v>
      </c>
      <c r="AG230" s="40">
        <f t="shared" si="117"/>
        <v>5424300</v>
      </c>
      <c r="AH230" s="41">
        <f t="shared" si="118"/>
        <v>3.3214452905796506E-2</v>
      </c>
      <c r="AI230" s="42">
        <f t="shared" si="119"/>
        <v>2.3052061885243287E-3</v>
      </c>
    </row>
    <row r="231" spans="1:35" outlineLevel="1">
      <c r="A231" s="16">
        <v>5</v>
      </c>
      <c r="B231" s="79" t="s">
        <v>604</v>
      </c>
      <c r="C231" s="81">
        <v>41890</v>
      </c>
      <c r="D231" s="78" t="s">
        <v>625</v>
      </c>
      <c r="E231" s="245"/>
      <c r="F231" s="79" t="s">
        <v>133</v>
      </c>
      <c r="G231" s="81">
        <v>41892</v>
      </c>
      <c r="H231" s="81">
        <v>42155</v>
      </c>
      <c r="I231" s="223"/>
      <c r="J231" s="128">
        <v>4050000</v>
      </c>
      <c r="K231" s="128"/>
      <c r="L231" s="102"/>
      <c r="M231" s="102"/>
      <c r="N231" s="102"/>
      <c r="O231" s="92" t="s">
        <v>131</v>
      </c>
      <c r="P231" s="39"/>
      <c r="Q231" s="35"/>
      <c r="R231" s="35"/>
      <c r="S231" s="35"/>
      <c r="T231" s="40">
        <f t="shared" si="113"/>
        <v>0</v>
      </c>
      <c r="U231" s="35"/>
      <c r="V231" s="35"/>
      <c r="W231" s="35"/>
      <c r="X231" s="40">
        <f t="shared" si="114"/>
        <v>0</v>
      </c>
      <c r="Y231" s="35"/>
      <c r="Z231" s="35"/>
      <c r="AA231" s="77">
        <v>4050000</v>
      </c>
      <c r="AB231" s="40">
        <f t="shared" si="115"/>
        <v>4050000</v>
      </c>
      <c r="AC231" s="35"/>
      <c r="AD231" s="35"/>
      <c r="AE231" s="35"/>
      <c r="AF231" s="40">
        <f t="shared" si="116"/>
        <v>0</v>
      </c>
      <c r="AG231" s="40">
        <f t="shared" si="117"/>
        <v>4050000</v>
      </c>
      <c r="AH231" s="41">
        <f t="shared" si="118"/>
        <v>2.4799243085462795E-2</v>
      </c>
      <c r="AI231" s="42">
        <f t="shared" si="119"/>
        <v>1.7211594239853127E-3</v>
      </c>
    </row>
    <row r="232" spans="1:35" outlineLevel="1">
      <c r="A232" s="16">
        <v>6</v>
      </c>
      <c r="B232" s="79" t="s">
        <v>605</v>
      </c>
      <c r="C232" s="81">
        <v>41890</v>
      </c>
      <c r="D232" s="78" t="s">
        <v>626</v>
      </c>
      <c r="E232" s="245"/>
      <c r="F232" s="79" t="s">
        <v>133</v>
      </c>
      <c r="G232" s="81">
        <v>41892</v>
      </c>
      <c r="H232" s="81">
        <v>42155</v>
      </c>
      <c r="I232" s="223"/>
      <c r="J232" s="128">
        <v>4050000</v>
      </c>
      <c r="K232" s="128"/>
      <c r="L232" s="102"/>
      <c r="M232" s="102"/>
      <c r="N232" s="102"/>
      <c r="O232" s="92" t="s">
        <v>131</v>
      </c>
      <c r="P232" s="39"/>
      <c r="Q232" s="35"/>
      <c r="R232" s="35"/>
      <c r="S232" s="35"/>
      <c r="T232" s="40">
        <f t="shared" si="113"/>
        <v>0</v>
      </c>
      <c r="U232" s="35"/>
      <c r="V232" s="35"/>
      <c r="W232" s="35"/>
      <c r="X232" s="40">
        <f t="shared" si="114"/>
        <v>0</v>
      </c>
      <c r="Y232" s="35"/>
      <c r="Z232" s="35"/>
      <c r="AA232" s="77">
        <v>4050000</v>
      </c>
      <c r="AB232" s="40">
        <f t="shared" si="115"/>
        <v>4050000</v>
      </c>
      <c r="AC232" s="35"/>
      <c r="AD232" s="35"/>
      <c r="AE232" s="35"/>
      <c r="AF232" s="40">
        <f t="shared" si="116"/>
        <v>0</v>
      </c>
      <c r="AG232" s="40">
        <f t="shared" si="117"/>
        <v>4050000</v>
      </c>
      <c r="AH232" s="41">
        <f t="shared" si="118"/>
        <v>2.4799243085462795E-2</v>
      </c>
      <c r="AI232" s="42">
        <f t="shared" si="119"/>
        <v>1.7211594239853127E-3</v>
      </c>
    </row>
    <row r="233" spans="1:35" outlineLevel="1">
      <c r="A233" s="16">
        <v>7</v>
      </c>
      <c r="B233" s="79" t="s">
        <v>606</v>
      </c>
      <c r="C233" s="81">
        <v>41899</v>
      </c>
      <c r="D233" s="78" t="s">
        <v>627</v>
      </c>
      <c r="E233" s="245"/>
      <c r="F233" s="79" t="s">
        <v>133</v>
      </c>
      <c r="G233" s="81">
        <v>41905</v>
      </c>
      <c r="H233" s="81">
        <v>42155</v>
      </c>
      <c r="I233" s="223"/>
      <c r="J233" s="128">
        <v>5419798</v>
      </c>
      <c r="K233" s="128"/>
      <c r="L233" s="102"/>
      <c r="M233" s="102"/>
      <c r="N233" s="102"/>
      <c r="O233" s="92" t="s">
        <v>131</v>
      </c>
      <c r="P233" s="39"/>
      <c r="Q233" s="35"/>
      <c r="R233" s="35"/>
      <c r="S233" s="35"/>
      <c r="T233" s="40">
        <f t="shared" si="113"/>
        <v>0</v>
      </c>
      <c r="U233" s="35"/>
      <c r="V233" s="35"/>
      <c r="W233" s="35"/>
      <c r="X233" s="40">
        <f t="shared" si="114"/>
        <v>0</v>
      </c>
      <c r="Y233" s="35"/>
      <c r="Z233" s="35"/>
      <c r="AA233" s="77">
        <v>5419798</v>
      </c>
      <c r="AB233" s="40">
        <f t="shared" si="115"/>
        <v>5419798</v>
      </c>
      <c r="AC233" s="35"/>
      <c r="AD233" s="35"/>
      <c r="AE233" s="35"/>
      <c r="AF233" s="40">
        <f t="shared" si="116"/>
        <v>0</v>
      </c>
      <c r="AG233" s="40">
        <f t="shared" si="117"/>
        <v>5419798</v>
      </c>
      <c r="AH233" s="41">
        <f t="shared" si="118"/>
        <v>3.3186885944717304E-2</v>
      </c>
      <c r="AI233" s="42">
        <f t="shared" si="119"/>
        <v>2.303292939209074E-3</v>
      </c>
    </row>
    <row r="234" spans="1:35" outlineLevel="1">
      <c r="A234" s="16">
        <v>8</v>
      </c>
      <c r="B234" s="79" t="s">
        <v>607</v>
      </c>
      <c r="C234" s="81">
        <v>41899</v>
      </c>
      <c r="D234" s="78" t="s">
        <v>628</v>
      </c>
      <c r="E234" s="245"/>
      <c r="F234" s="79" t="s">
        <v>133</v>
      </c>
      <c r="G234" s="81">
        <v>41905</v>
      </c>
      <c r="H234" s="81">
        <v>42155</v>
      </c>
      <c r="I234" s="223"/>
      <c r="J234" s="128">
        <v>4050000</v>
      </c>
      <c r="K234" s="128"/>
      <c r="L234" s="102"/>
      <c r="M234" s="102"/>
      <c r="N234" s="102"/>
      <c r="O234" s="92" t="s">
        <v>131</v>
      </c>
      <c r="P234" s="39"/>
      <c r="Q234" s="35"/>
      <c r="R234" s="35"/>
      <c r="S234" s="35"/>
      <c r="T234" s="40">
        <f t="shared" si="113"/>
        <v>0</v>
      </c>
      <c r="U234" s="35"/>
      <c r="V234" s="35"/>
      <c r="W234" s="35"/>
      <c r="X234" s="40">
        <f t="shared" si="114"/>
        <v>0</v>
      </c>
      <c r="Y234" s="35"/>
      <c r="Z234" s="35"/>
      <c r="AA234" s="77">
        <v>4050000</v>
      </c>
      <c r="AB234" s="40">
        <f t="shared" si="115"/>
        <v>4050000</v>
      </c>
      <c r="AC234" s="35"/>
      <c r="AD234" s="35"/>
      <c r="AE234" s="35"/>
      <c r="AF234" s="40">
        <f t="shared" si="116"/>
        <v>0</v>
      </c>
      <c r="AG234" s="40">
        <f t="shared" si="117"/>
        <v>4050000</v>
      </c>
      <c r="AH234" s="41">
        <f t="shared" si="118"/>
        <v>2.4799243085462795E-2</v>
      </c>
      <c r="AI234" s="42">
        <f t="shared" si="119"/>
        <v>1.7211594239853127E-3</v>
      </c>
    </row>
    <row r="235" spans="1:35" outlineLevel="1">
      <c r="A235" s="16">
        <v>9</v>
      </c>
      <c r="B235" s="79" t="s">
        <v>608</v>
      </c>
      <c r="C235" s="81">
        <v>41890</v>
      </c>
      <c r="D235" s="78" t="s">
        <v>629</v>
      </c>
      <c r="E235" s="245"/>
      <c r="F235" s="79" t="s">
        <v>133</v>
      </c>
      <c r="G235" s="81">
        <v>41892</v>
      </c>
      <c r="H235" s="81">
        <v>42155</v>
      </c>
      <c r="I235" s="223"/>
      <c r="J235" s="128">
        <v>4050000</v>
      </c>
      <c r="K235" s="128"/>
      <c r="L235" s="102"/>
      <c r="M235" s="102"/>
      <c r="N235" s="102"/>
      <c r="O235" s="92" t="s">
        <v>131</v>
      </c>
      <c r="P235" s="39"/>
      <c r="Q235" s="35"/>
      <c r="R235" s="35"/>
      <c r="S235" s="35"/>
      <c r="T235" s="40">
        <f t="shared" si="113"/>
        <v>0</v>
      </c>
      <c r="U235" s="35"/>
      <c r="V235" s="35"/>
      <c r="W235" s="35"/>
      <c r="X235" s="40">
        <f t="shared" si="114"/>
        <v>0</v>
      </c>
      <c r="Y235" s="35"/>
      <c r="Z235" s="35"/>
      <c r="AA235" s="77">
        <v>4050000</v>
      </c>
      <c r="AB235" s="40">
        <f t="shared" si="115"/>
        <v>4050000</v>
      </c>
      <c r="AC235" s="35"/>
      <c r="AD235" s="35"/>
      <c r="AE235" s="35"/>
      <c r="AF235" s="40">
        <f t="shared" si="116"/>
        <v>0</v>
      </c>
      <c r="AG235" s="40">
        <f t="shared" si="117"/>
        <v>4050000</v>
      </c>
      <c r="AH235" s="41">
        <f t="shared" si="118"/>
        <v>2.4799243085462795E-2</v>
      </c>
      <c r="AI235" s="42">
        <f t="shared" si="119"/>
        <v>1.7211594239853127E-3</v>
      </c>
    </row>
    <row r="236" spans="1:35" outlineLevel="1">
      <c r="A236" s="16">
        <v>10</v>
      </c>
      <c r="B236" s="79" t="s">
        <v>609</v>
      </c>
      <c r="C236" s="81">
        <v>41890</v>
      </c>
      <c r="D236" s="78" t="s">
        <v>630</v>
      </c>
      <c r="E236" s="245"/>
      <c r="F236" s="79" t="s">
        <v>133</v>
      </c>
      <c r="G236" s="81">
        <v>41892</v>
      </c>
      <c r="H236" s="81">
        <v>42155</v>
      </c>
      <c r="I236" s="223"/>
      <c r="J236" s="128">
        <v>4050000</v>
      </c>
      <c r="K236" s="128"/>
      <c r="L236" s="102"/>
      <c r="M236" s="102"/>
      <c r="N236" s="102"/>
      <c r="O236" s="92" t="s">
        <v>131</v>
      </c>
      <c r="P236" s="39"/>
      <c r="Q236" s="35"/>
      <c r="R236" s="35"/>
      <c r="S236" s="35"/>
      <c r="T236" s="40">
        <f t="shared" si="113"/>
        <v>0</v>
      </c>
      <c r="U236" s="35"/>
      <c r="V236" s="35"/>
      <c r="W236" s="35"/>
      <c r="X236" s="40">
        <f t="shared" si="114"/>
        <v>0</v>
      </c>
      <c r="Y236" s="35"/>
      <c r="Z236" s="35"/>
      <c r="AA236" s="77">
        <v>4050000</v>
      </c>
      <c r="AB236" s="40">
        <f t="shared" si="115"/>
        <v>4050000</v>
      </c>
      <c r="AC236" s="35"/>
      <c r="AD236" s="35"/>
      <c r="AE236" s="35"/>
      <c r="AF236" s="40">
        <f t="shared" si="116"/>
        <v>0</v>
      </c>
      <c r="AG236" s="40">
        <f t="shared" si="117"/>
        <v>4050000</v>
      </c>
      <c r="AH236" s="41">
        <f t="shared" si="118"/>
        <v>2.4799243085462795E-2</v>
      </c>
      <c r="AI236" s="42">
        <f t="shared" si="119"/>
        <v>1.7211594239853127E-3</v>
      </c>
    </row>
    <row r="237" spans="1:35" outlineLevel="1">
      <c r="A237" s="16">
        <v>11</v>
      </c>
      <c r="B237" s="79" t="s">
        <v>610</v>
      </c>
      <c r="C237" s="81">
        <v>41890</v>
      </c>
      <c r="D237" s="78" t="s">
        <v>631</v>
      </c>
      <c r="E237" s="245"/>
      <c r="F237" s="79" t="s">
        <v>133</v>
      </c>
      <c r="G237" s="81">
        <v>41892</v>
      </c>
      <c r="H237" s="81">
        <v>42155</v>
      </c>
      <c r="I237" s="223"/>
      <c r="J237" s="128">
        <v>4050000</v>
      </c>
      <c r="K237" s="128"/>
      <c r="L237" s="102"/>
      <c r="M237" s="102"/>
      <c r="N237" s="102"/>
      <c r="O237" s="92" t="s">
        <v>131</v>
      </c>
      <c r="P237" s="39"/>
      <c r="Q237" s="35"/>
      <c r="R237" s="35"/>
      <c r="S237" s="35"/>
      <c r="T237" s="40">
        <f t="shared" si="113"/>
        <v>0</v>
      </c>
      <c r="U237" s="35"/>
      <c r="V237" s="35"/>
      <c r="W237" s="35"/>
      <c r="X237" s="40">
        <f t="shared" si="114"/>
        <v>0</v>
      </c>
      <c r="Y237" s="35"/>
      <c r="Z237" s="35"/>
      <c r="AA237" s="77">
        <v>4050000</v>
      </c>
      <c r="AB237" s="40">
        <f t="shared" si="115"/>
        <v>4050000</v>
      </c>
      <c r="AC237" s="35"/>
      <c r="AD237" s="35"/>
      <c r="AE237" s="35"/>
      <c r="AF237" s="40">
        <f t="shared" si="116"/>
        <v>0</v>
      </c>
      <c r="AG237" s="40">
        <f t="shared" si="117"/>
        <v>4050000</v>
      </c>
      <c r="AH237" s="41">
        <f t="shared" si="118"/>
        <v>2.4799243085462795E-2</v>
      </c>
      <c r="AI237" s="42">
        <f t="shared" si="119"/>
        <v>1.7211594239853127E-3</v>
      </c>
    </row>
    <row r="238" spans="1:35" outlineLevel="1">
      <c r="A238" s="16">
        <v>12</v>
      </c>
      <c r="B238" s="79" t="s">
        <v>611</v>
      </c>
      <c r="C238" s="81">
        <v>41890</v>
      </c>
      <c r="D238" s="78" t="s">
        <v>632</v>
      </c>
      <c r="E238" s="245"/>
      <c r="F238" s="79" t="s">
        <v>133</v>
      </c>
      <c r="G238" s="81">
        <v>41893</v>
      </c>
      <c r="H238" s="81">
        <v>42155</v>
      </c>
      <c r="I238" s="223"/>
      <c r="J238" s="128">
        <v>4050000</v>
      </c>
      <c r="K238" s="128"/>
      <c r="L238" s="102"/>
      <c r="M238" s="102"/>
      <c r="N238" s="102"/>
      <c r="O238" s="92" t="s">
        <v>131</v>
      </c>
      <c r="P238" s="39"/>
      <c r="Q238" s="35"/>
      <c r="R238" s="35"/>
      <c r="S238" s="35"/>
      <c r="T238" s="40">
        <f t="shared" si="113"/>
        <v>0</v>
      </c>
      <c r="U238" s="35"/>
      <c r="V238" s="35"/>
      <c r="W238" s="35"/>
      <c r="X238" s="40">
        <f t="shared" si="114"/>
        <v>0</v>
      </c>
      <c r="Y238" s="35"/>
      <c r="Z238" s="35"/>
      <c r="AA238" s="77">
        <v>4050000</v>
      </c>
      <c r="AB238" s="40">
        <f t="shared" si="115"/>
        <v>4050000</v>
      </c>
      <c r="AC238" s="35"/>
      <c r="AD238" s="35"/>
      <c r="AE238" s="35"/>
      <c r="AF238" s="40">
        <f t="shared" si="116"/>
        <v>0</v>
      </c>
      <c r="AG238" s="40">
        <f t="shared" si="117"/>
        <v>4050000</v>
      </c>
      <c r="AH238" s="41">
        <f t="shared" si="118"/>
        <v>2.4799243085462795E-2</v>
      </c>
      <c r="AI238" s="42">
        <f t="shared" si="119"/>
        <v>1.7211594239853127E-3</v>
      </c>
    </row>
    <row r="239" spans="1:35" ht="22.5" outlineLevel="1">
      <c r="A239" s="16">
        <v>13</v>
      </c>
      <c r="B239" s="79" t="s">
        <v>612</v>
      </c>
      <c r="C239" s="81">
        <v>41899</v>
      </c>
      <c r="D239" s="78" t="s">
        <v>633</v>
      </c>
      <c r="E239" s="245"/>
      <c r="F239" s="79" t="s">
        <v>133</v>
      </c>
      <c r="G239" s="81">
        <v>41905</v>
      </c>
      <c r="H239" s="81">
        <v>42155</v>
      </c>
      <c r="I239" s="223"/>
      <c r="J239" s="128">
        <v>5620248</v>
      </c>
      <c r="K239" s="128"/>
      <c r="L239" s="102"/>
      <c r="M239" s="102"/>
      <c r="N239" s="102"/>
      <c r="O239" s="92" t="s">
        <v>131</v>
      </c>
      <c r="P239" s="39"/>
      <c r="Q239" s="35"/>
      <c r="R239" s="35"/>
      <c r="S239" s="35"/>
      <c r="T239" s="40">
        <f t="shared" si="113"/>
        <v>0</v>
      </c>
      <c r="U239" s="35"/>
      <c r="V239" s="35"/>
      <c r="W239" s="35"/>
      <c r="X239" s="40">
        <f t="shared" si="114"/>
        <v>0</v>
      </c>
      <c r="Y239" s="35"/>
      <c r="Z239" s="35"/>
      <c r="AA239" s="77">
        <v>5620248</v>
      </c>
      <c r="AB239" s="40">
        <f t="shared" si="115"/>
        <v>5620248</v>
      </c>
      <c r="AC239" s="35"/>
      <c r="AD239" s="35"/>
      <c r="AE239" s="35"/>
      <c r="AF239" s="40">
        <f t="shared" si="116"/>
        <v>0</v>
      </c>
      <c r="AG239" s="40">
        <f t="shared" si="117"/>
        <v>5620248</v>
      </c>
      <c r="AH239" s="41">
        <f t="shared" si="118"/>
        <v>3.4414295395700276E-2</v>
      </c>
      <c r="AI239" s="42">
        <f t="shared" si="119"/>
        <v>2.3884797062554584E-3</v>
      </c>
    </row>
    <row r="240" spans="1:35" outlineLevel="1">
      <c r="A240" s="16">
        <v>14</v>
      </c>
      <c r="B240" s="79" t="s">
        <v>613</v>
      </c>
      <c r="C240" s="81">
        <v>41890</v>
      </c>
      <c r="D240" s="78" t="s">
        <v>634</v>
      </c>
      <c r="E240" s="245"/>
      <c r="F240" s="79" t="s">
        <v>133</v>
      </c>
      <c r="G240" s="81">
        <v>41892</v>
      </c>
      <c r="H240" s="81">
        <v>42155</v>
      </c>
      <c r="I240" s="223"/>
      <c r="J240" s="128">
        <v>4050000</v>
      </c>
      <c r="K240" s="128"/>
      <c r="L240" s="102"/>
      <c r="M240" s="102"/>
      <c r="N240" s="102"/>
      <c r="O240" s="92" t="s">
        <v>131</v>
      </c>
      <c r="P240" s="39"/>
      <c r="Q240" s="35"/>
      <c r="R240" s="35"/>
      <c r="S240" s="35"/>
      <c r="T240" s="40">
        <f t="shared" si="113"/>
        <v>0</v>
      </c>
      <c r="U240" s="35"/>
      <c r="V240" s="35"/>
      <c r="W240" s="35"/>
      <c r="X240" s="40">
        <f t="shared" si="114"/>
        <v>0</v>
      </c>
      <c r="Y240" s="35"/>
      <c r="Z240" s="35"/>
      <c r="AA240" s="77">
        <v>4050000</v>
      </c>
      <c r="AB240" s="40">
        <f t="shared" si="115"/>
        <v>4050000</v>
      </c>
      <c r="AC240" s="35"/>
      <c r="AD240" s="35"/>
      <c r="AE240" s="35"/>
      <c r="AF240" s="40">
        <f t="shared" si="116"/>
        <v>0</v>
      </c>
      <c r="AG240" s="40">
        <f t="shared" si="117"/>
        <v>4050000</v>
      </c>
      <c r="AH240" s="41">
        <f t="shared" si="118"/>
        <v>2.4799243085462795E-2</v>
      </c>
      <c r="AI240" s="42">
        <f t="shared" si="119"/>
        <v>1.7211594239853127E-3</v>
      </c>
    </row>
    <row r="241" spans="1:35" outlineLevel="1">
      <c r="A241" s="16">
        <v>15</v>
      </c>
      <c r="B241" s="79" t="s">
        <v>614</v>
      </c>
      <c r="C241" s="81">
        <v>41890</v>
      </c>
      <c r="D241" s="78" t="s">
        <v>635</v>
      </c>
      <c r="E241" s="245"/>
      <c r="F241" s="79" t="s">
        <v>133</v>
      </c>
      <c r="G241" s="81">
        <v>41892</v>
      </c>
      <c r="H241" s="81">
        <v>42155</v>
      </c>
      <c r="I241" s="223"/>
      <c r="J241" s="128">
        <v>4050000</v>
      </c>
      <c r="K241" s="128"/>
      <c r="L241" s="102"/>
      <c r="M241" s="102"/>
      <c r="N241" s="102"/>
      <c r="O241" s="92" t="s">
        <v>131</v>
      </c>
      <c r="P241" s="39"/>
      <c r="Q241" s="35"/>
      <c r="R241" s="35"/>
      <c r="S241" s="35"/>
      <c r="T241" s="40">
        <f t="shared" si="113"/>
        <v>0</v>
      </c>
      <c r="U241" s="35"/>
      <c r="V241" s="35"/>
      <c r="W241" s="35"/>
      <c r="X241" s="40">
        <f t="shared" si="114"/>
        <v>0</v>
      </c>
      <c r="Y241" s="35"/>
      <c r="Z241" s="35"/>
      <c r="AA241" s="77">
        <v>4050000</v>
      </c>
      <c r="AB241" s="40">
        <f t="shared" si="115"/>
        <v>4050000</v>
      </c>
      <c r="AC241" s="35"/>
      <c r="AD241" s="35"/>
      <c r="AE241" s="35"/>
      <c r="AF241" s="40">
        <f t="shared" si="116"/>
        <v>0</v>
      </c>
      <c r="AG241" s="40">
        <f t="shared" si="117"/>
        <v>4050000</v>
      </c>
      <c r="AH241" s="41">
        <f t="shared" si="118"/>
        <v>2.4799243085462795E-2</v>
      </c>
      <c r="AI241" s="42">
        <f t="shared" si="119"/>
        <v>1.7211594239853127E-3</v>
      </c>
    </row>
    <row r="242" spans="1:35" outlineLevel="1">
      <c r="A242" s="16">
        <v>16</v>
      </c>
      <c r="B242" s="79" t="s">
        <v>615</v>
      </c>
      <c r="C242" s="81">
        <v>41890</v>
      </c>
      <c r="D242" s="78" t="s">
        <v>636</v>
      </c>
      <c r="E242" s="245"/>
      <c r="F242" s="79" t="s">
        <v>133</v>
      </c>
      <c r="G242" s="81">
        <v>41892</v>
      </c>
      <c r="H242" s="81">
        <v>42155</v>
      </c>
      <c r="I242" s="223"/>
      <c r="J242" s="128">
        <v>4050000</v>
      </c>
      <c r="K242" s="128"/>
      <c r="L242" s="102"/>
      <c r="M242" s="102"/>
      <c r="N242" s="102"/>
      <c r="O242" s="92" t="s">
        <v>131</v>
      </c>
      <c r="P242" s="39"/>
      <c r="Q242" s="35"/>
      <c r="R242" s="35"/>
      <c r="S242" s="35"/>
      <c r="T242" s="40">
        <f t="shared" si="113"/>
        <v>0</v>
      </c>
      <c r="U242" s="35"/>
      <c r="V242" s="35"/>
      <c r="W242" s="35"/>
      <c r="X242" s="40">
        <f t="shared" si="114"/>
        <v>0</v>
      </c>
      <c r="Y242" s="35"/>
      <c r="Z242" s="35"/>
      <c r="AA242" s="77">
        <v>4050000</v>
      </c>
      <c r="AB242" s="40">
        <f t="shared" si="115"/>
        <v>4050000</v>
      </c>
      <c r="AC242" s="35"/>
      <c r="AD242" s="35"/>
      <c r="AE242" s="35"/>
      <c r="AF242" s="40">
        <f t="shared" si="116"/>
        <v>0</v>
      </c>
      <c r="AG242" s="40">
        <f t="shared" si="117"/>
        <v>4050000</v>
      </c>
      <c r="AH242" s="41">
        <f t="shared" si="118"/>
        <v>2.4799243085462795E-2</v>
      </c>
      <c r="AI242" s="42">
        <f t="shared" si="119"/>
        <v>1.7211594239853127E-3</v>
      </c>
    </row>
    <row r="243" spans="1:35" ht="22.5" outlineLevel="1">
      <c r="A243" s="16">
        <v>17</v>
      </c>
      <c r="B243" s="79" t="s">
        <v>616</v>
      </c>
      <c r="C243" s="81">
        <v>41899</v>
      </c>
      <c r="D243" s="78" t="s">
        <v>637</v>
      </c>
      <c r="E243" s="245"/>
      <c r="F243" s="79" t="s">
        <v>133</v>
      </c>
      <c r="G243" s="81">
        <v>41905</v>
      </c>
      <c r="H243" s="81">
        <v>42155</v>
      </c>
      <c r="I243" s="223"/>
      <c r="J243" s="128">
        <v>4050000</v>
      </c>
      <c r="K243" s="128"/>
      <c r="L243" s="102"/>
      <c r="M243" s="102"/>
      <c r="N243" s="102"/>
      <c r="O243" s="92" t="s">
        <v>131</v>
      </c>
      <c r="P243" s="39"/>
      <c r="Q243" s="35"/>
      <c r="R243" s="35"/>
      <c r="S243" s="35"/>
      <c r="T243" s="40">
        <f t="shared" si="113"/>
        <v>0</v>
      </c>
      <c r="U243" s="35"/>
      <c r="V243" s="35"/>
      <c r="W243" s="35"/>
      <c r="X243" s="40">
        <f t="shared" si="114"/>
        <v>0</v>
      </c>
      <c r="Y243" s="35"/>
      <c r="Z243" s="35"/>
      <c r="AA243" s="77">
        <v>4050000</v>
      </c>
      <c r="AB243" s="40">
        <f t="shared" si="115"/>
        <v>4050000</v>
      </c>
      <c r="AC243" s="35"/>
      <c r="AD243" s="35"/>
      <c r="AE243" s="35"/>
      <c r="AF243" s="40">
        <f t="shared" si="116"/>
        <v>0</v>
      </c>
      <c r="AG243" s="40">
        <f t="shared" si="117"/>
        <v>4050000</v>
      </c>
      <c r="AH243" s="41">
        <f t="shared" si="118"/>
        <v>2.4799243085462795E-2</v>
      </c>
      <c r="AI243" s="42">
        <f t="shared" si="119"/>
        <v>1.7211594239853127E-3</v>
      </c>
    </row>
    <row r="244" spans="1:35" outlineLevel="1">
      <c r="A244" s="16">
        <v>18</v>
      </c>
      <c r="B244" s="79" t="s">
        <v>617</v>
      </c>
      <c r="C244" s="81">
        <v>41899</v>
      </c>
      <c r="D244" s="78" t="s">
        <v>638</v>
      </c>
      <c r="E244" s="245"/>
      <c r="F244" s="79" t="s">
        <v>133</v>
      </c>
      <c r="G244" s="81">
        <v>41905</v>
      </c>
      <c r="H244" s="81">
        <v>42155</v>
      </c>
      <c r="I244" s="223"/>
      <c r="J244" s="128">
        <v>4050000</v>
      </c>
      <c r="K244" s="128"/>
      <c r="L244" s="102"/>
      <c r="M244" s="102"/>
      <c r="N244" s="102"/>
      <c r="O244" s="92" t="s">
        <v>131</v>
      </c>
      <c r="P244" s="39"/>
      <c r="Q244" s="35"/>
      <c r="R244" s="35"/>
      <c r="S244" s="35"/>
      <c r="T244" s="40">
        <f t="shared" si="113"/>
        <v>0</v>
      </c>
      <c r="U244" s="35"/>
      <c r="V244" s="35"/>
      <c r="W244" s="35"/>
      <c r="X244" s="40">
        <f t="shared" si="114"/>
        <v>0</v>
      </c>
      <c r="Y244" s="35"/>
      <c r="Z244" s="35"/>
      <c r="AA244" s="77">
        <v>4050000</v>
      </c>
      <c r="AB244" s="40">
        <f t="shared" si="115"/>
        <v>4050000</v>
      </c>
      <c r="AC244" s="35"/>
      <c r="AD244" s="35"/>
      <c r="AE244" s="35"/>
      <c r="AF244" s="40">
        <f t="shared" si="116"/>
        <v>0</v>
      </c>
      <c r="AG244" s="40">
        <f t="shared" si="117"/>
        <v>4050000</v>
      </c>
      <c r="AH244" s="41">
        <f t="shared" si="118"/>
        <v>2.4799243085462795E-2</v>
      </c>
      <c r="AI244" s="42">
        <f t="shared" si="119"/>
        <v>1.7211594239853127E-3</v>
      </c>
    </row>
    <row r="245" spans="1:35" outlineLevel="1">
      <c r="A245" s="16">
        <v>19</v>
      </c>
      <c r="B245" s="79" t="s">
        <v>618</v>
      </c>
      <c r="C245" s="81">
        <v>41890</v>
      </c>
      <c r="D245" s="78" t="s">
        <v>639</v>
      </c>
      <c r="E245" s="245"/>
      <c r="F245" s="79" t="s">
        <v>133</v>
      </c>
      <c r="G245" s="81">
        <v>41892</v>
      </c>
      <c r="H245" s="81">
        <v>42155</v>
      </c>
      <c r="I245" s="223"/>
      <c r="J245" s="128">
        <v>4050000</v>
      </c>
      <c r="K245" s="128"/>
      <c r="L245" s="102"/>
      <c r="M245" s="102"/>
      <c r="N245" s="102"/>
      <c r="O245" s="92" t="s">
        <v>131</v>
      </c>
      <c r="P245" s="39"/>
      <c r="Q245" s="35"/>
      <c r="R245" s="35"/>
      <c r="S245" s="35"/>
      <c r="T245" s="40">
        <f t="shared" si="113"/>
        <v>0</v>
      </c>
      <c r="U245" s="35"/>
      <c r="V245" s="35"/>
      <c r="W245" s="35"/>
      <c r="X245" s="40">
        <f t="shared" si="114"/>
        <v>0</v>
      </c>
      <c r="Y245" s="35"/>
      <c r="Z245" s="35"/>
      <c r="AA245" s="77">
        <v>4050000</v>
      </c>
      <c r="AB245" s="40">
        <f t="shared" si="115"/>
        <v>4050000</v>
      </c>
      <c r="AC245" s="35"/>
      <c r="AD245" s="35"/>
      <c r="AE245" s="35"/>
      <c r="AF245" s="40">
        <f t="shared" si="116"/>
        <v>0</v>
      </c>
      <c r="AG245" s="40">
        <f t="shared" si="117"/>
        <v>4050000</v>
      </c>
      <c r="AH245" s="41">
        <f t="shared" si="118"/>
        <v>2.4799243085462795E-2</v>
      </c>
      <c r="AI245" s="42">
        <f t="shared" si="119"/>
        <v>1.7211594239853127E-3</v>
      </c>
    </row>
    <row r="246" spans="1:35" outlineLevel="1">
      <c r="A246" s="16">
        <v>20</v>
      </c>
      <c r="B246" s="79" t="s">
        <v>619</v>
      </c>
      <c r="C246" s="81">
        <v>41890</v>
      </c>
      <c r="D246" s="78" t="s">
        <v>640</v>
      </c>
      <c r="E246" s="245"/>
      <c r="F246" s="79" t="s">
        <v>133</v>
      </c>
      <c r="G246" s="81">
        <v>41892</v>
      </c>
      <c r="H246" s="81">
        <v>42155</v>
      </c>
      <c r="I246" s="223"/>
      <c r="J246" s="128">
        <v>4050000</v>
      </c>
      <c r="K246" s="128"/>
      <c r="L246" s="102"/>
      <c r="M246" s="102"/>
      <c r="N246" s="102"/>
      <c r="O246" s="92" t="s">
        <v>131</v>
      </c>
      <c r="P246" s="39"/>
      <c r="Q246" s="35"/>
      <c r="R246" s="35"/>
      <c r="S246" s="35"/>
      <c r="T246" s="40">
        <f t="shared" si="113"/>
        <v>0</v>
      </c>
      <c r="U246" s="35"/>
      <c r="V246" s="35"/>
      <c r="W246" s="35"/>
      <c r="X246" s="40">
        <f t="shared" si="114"/>
        <v>0</v>
      </c>
      <c r="Y246" s="35"/>
      <c r="Z246" s="35"/>
      <c r="AA246" s="77">
        <v>4050000</v>
      </c>
      <c r="AB246" s="40">
        <f t="shared" si="115"/>
        <v>4050000</v>
      </c>
      <c r="AC246" s="35"/>
      <c r="AD246" s="35"/>
      <c r="AE246" s="35"/>
      <c r="AF246" s="40">
        <f t="shared" si="116"/>
        <v>0</v>
      </c>
      <c r="AG246" s="40">
        <f t="shared" si="117"/>
        <v>4050000</v>
      </c>
      <c r="AH246" s="41">
        <f t="shared" si="118"/>
        <v>2.4799243085462795E-2</v>
      </c>
      <c r="AI246" s="42">
        <f t="shared" si="119"/>
        <v>1.7211594239853127E-3</v>
      </c>
    </row>
    <row r="247" spans="1:35" outlineLevel="1">
      <c r="A247" s="16">
        <v>21</v>
      </c>
      <c r="B247" s="79" t="s">
        <v>620</v>
      </c>
      <c r="C247" s="81">
        <v>41890</v>
      </c>
      <c r="D247" s="78" t="s">
        <v>641</v>
      </c>
      <c r="E247" s="245"/>
      <c r="F247" s="79" t="s">
        <v>133</v>
      </c>
      <c r="G247" s="81">
        <v>41892</v>
      </c>
      <c r="H247" s="81">
        <v>42155</v>
      </c>
      <c r="I247" s="223"/>
      <c r="J247" s="128">
        <v>5918306</v>
      </c>
      <c r="K247" s="128"/>
      <c r="L247" s="102"/>
      <c r="M247" s="102"/>
      <c r="N247" s="102"/>
      <c r="O247" s="92" t="s">
        <v>131</v>
      </c>
      <c r="P247" s="39"/>
      <c r="Q247" s="35"/>
      <c r="R247" s="35"/>
      <c r="S247" s="35"/>
      <c r="T247" s="40">
        <f t="shared" si="113"/>
        <v>0</v>
      </c>
      <c r="U247" s="35"/>
      <c r="V247" s="35"/>
      <c r="W247" s="35"/>
      <c r="X247" s="40">
        <f t="shared" si="114"/>
        <v>0</v>
      </c>
      <c r="Y247" s="35"/>
      <c r="Z247" s="35"/>
      <c r="AA247" s="77">
        <v>5918306</v>
      </c>
      <c r="AB247" s="40">
        <f t="shared" si="115"/>
        <v>5918306</v>
      </c>
      <c r="AC247" s="35"/>
      <c r="AD247" s="35"/>
      <c r="AE247" s="35"/>
      <c r="AF247" s="40">
        <f t="shared" si="116"/>
        <v>0</v>
      </c>
      <c r="AG247" s="40">
        <f t="shared" si="117"/>
        <v>5918306</v>
      </c>
      <c r="AH247" s="41">
        <f t="shared" si="118"/>
        <v>3.6239384974852587E-2</v>
      </c>
      <c r="AI247" s="42">
        <f t="shared" si="119"/>
        <v>2.515147690352795E-3</v>
      </c>
    </row>
    <row r="248" spans="1:35" outlineLevel="1">
      <c r="A248" s="16">
        <v>22</v>
      </c>
      <c r="B248" s="79" t="s">
        <v>1039</v>
      </c>
      <c r="C248" s="81">
        <v>41932</v>
      </c>
      <c r="D248" s="78" t="s">
        <v>673</v>
      </c>
      <c r="E248" s="245"/>
      <c r="F248" s="79" t="s">
        <v>133</v>
      </c>
      <c r="G248" s="156">
        <v>41933</v>
      </c>
      <c r="H248" s="81">
        <v>42155</v>
      </c>
      <c r="I248" s="223"/>
      <c r="J248" s="128">
        <v>7402187</v>
      </c>
      <c r="K248" s="128"/>
      <c r="L248" s="102"/>
      <c r="M248" s="102"/>
      <c r="N248" s="102"/>
      <c r="O248" s="92" t="s">
        <v>131</v>
      </c>
      <c r="P248" s="129"/>
      <c r="Q248" s="35"/>
      <c r="R248" s="35"/>
      <c r="S248" s="35"/>
      <c r="T248" s="40">
        <f t="shared" ref="T248:T256" si="120">SUM(Q248:S248)</f>
        <v>0</v>
      </c>
      <c r="U248" s="35"/>
      <c r="V248" s="35"/>
      <c r="W248" s="35"/>
      <c r="X248" s="40">
        <f t="shared" ref="X248:X256" si="121">SUM(U248:W248)</f>
        <v>0</v>
      </c>
      <c r="Y248" s="35"/>
      <c r="Z248" s="35"/>
      <c r="AA248" s="86"/>
      <c r="AB248" s="40">
        <f t="shared" si="115"/>
        <v>0</v>
      </c>
      <c r="AC248" s="128">
        <v>7402187</v>
      </c>
      <c r="AD248" s="35"/>
      <c r="AE248" s="35"/>
      <c r="AF248" s="40">
        <f t="shared" si="116"/>
        <v>7402187</v>
      </c>
      <c r="AG248" s="40">
        <f t="shared" si="117"/>
        <v>7402187</v>
      </c>
      <c r="AH248" s="41">
        <f t="shared" ref="AH248:AH256" si="122">IF(ISERROR(AG248/$I$226),0,AG248/$I$226)</f>
        <v>4.532558883384015E-2</v>
      </c>
      <c r="AI248" s="42">
        <f t="shared" ref="AI248:AI256" si="123">IF(ISERROR(AG248/$AG$386),"-",AG248/$AG$386)</f>
        <v>3.1457639291732273E-3</v>
      </c>
    </row>
    <row r="249" spans="1:35" outlineLevel="1">
      <c r="A249" s="16">
        <v>23</v>
      </c>
      <c r="B249" s="79" t="s">
        <v>1040</v>
      </c>
      <c r="C249" s="81">
        <v>41932</v>
      </c>
      <c r="D249" s="78" t="s">
        <v>669</v>
      </c>
      <c r="E249" s="245"/>
      <c r="F249" s="79" t="s">
        <v>133</v>
      </c>
      <c r="G249" s="156">
        <v>41933</v>
      </c>
      <c r="H249" s="81">
        <v>42155</v>
      </c>
      <c r="I249" s="223"/>
      <c r="J249" s="128">
        <v>4050000</v>
      </c>
      <c r="K249" s="128"/>
      <c r="L249" s="102"/>
      <c r="M249" s="102"/>
      <c r="N249" s="102"/>
      <c r="O249" s="92" t="s">
        <v>131</v>
      </c>
      <c r="P249" s="129"/>
      <c r="Q249" s="35"/>
      <c r="R249" s="35"/>
      <c r="S249" s="35"/>
      <c r="T249" s="40">
        <f t="shared" si="120"/>
        <v>0</v>
      </c>
      <c r="U249" s="35"/>
      <c r="V249" s="35"/>
      <c r="W249" s="35"/>
      <c r="X249" s="40">
        <f t="shared" si="121"/>
        <v>0</v>
      </c>
      <c r="Y249" s="35"/>
      <c r="Z249" s="35"/>
      <c r="AA249" s="86"/>
      <c r="AB249" s="40">
        <f t="shared" si="115"/>
        <v>0</v>
      </c>
      <c r="AC249" s="128">
        <v>4050000</v>
      </c>
      <c r="AD249" s="35"/>
      <c r="AE249" s="35"/>
      <c r="AF249" s="40">
        <f t="shared" si="116"/>
        <v>4050000</v>
      </c>
      <c r="AG249" s="40">
        <f t="shared" si="117"/>
        <v>4050000</v>
      </c>
      <c r="AH249" s="41">
        <f t="shared" si="122"/>
        <v>2.4799243085462795E-2</v>
      </c>
      <c r="AI249" s="42">
        <f t="shared" si="123"/>
        <v>1.7211594239853127E-3</v>
      </c>
    </row>
    <row r="250" spans="1:35" outlineLevel="1">
      <c r="A250" s="16">
        <v>24</v>
      </c>
      <c r="B250" s="79" t="s">
        <v>1041</v>
      </c>
      <c r="C250" s="81">
        <v>41932</v>
      </c>
      <c r="D250" s="78" t="s">
        <v>671</v>
      </c>
      <c r="E250" s="245"/>
      <c r="F250" s="79" t="s">
        <v>133</v>
      </c>
      <c r="G250" s="156">
        <v>41933</v>
      </c>
      <c r="H250" s="81">
        <v>42155</v>
      </c>
      <c r="I250" s="223"/>
      <c r="J250" s="128">
        <v>4928157</v>
      </c>
      <c r="K250" s="128"/>
      <c r="L250" s="102"/>
      <c r="M250" s="102"/>
      <c r="N250" s="102"/>
      <c r="O250" s="92" t="s">
        <v>131</v>
      </c>
      <c r="P250" s="129"/>
      <c r="Q250" s="35"/>
      <c r="R250" s="35"/>
      <c r="S250" s="35"/>
      <c r="T250" s="40">
        <f t="shared" si="120"/>
        <v>0</v>
      </c>
      <c r="U250" s="35"/>
      <c r="V250" s="35"/>
      <c r="W250" s="35"/>
      <c r="X250" s="40">
        <f t="shared" si="121"/>
        <v>0</v>
      </c>
      <c r="Y250" s="35"/>
      <c r="Z250" s="35"/>
      <c r="AA250" s="86"/>
      <c r="AB250" s="40">
        <f t="shared" si="115"/>
        <v>0</v>
      </c>
      <c r="AC250" s="128">
        <v>4928157</v>
      </c>
      <c r="AD250" s="35"/>
      <c r="AE250" s="35"/>
      <c r="AF250" s="40">
        <f t="shared" si="116"/>
        <v>4928157</v>
      </c>
      <c r="AG250" s="40">
        <f t="shared" si="117"/>
        <v>4928157</v>
      </c>
      <c r="AH250" s="41">
        <f t="shared" si="122"/>
        <v>3.0176435408969155E-2</v>
      </c>
      <c r="AI250" s="42">
        <f t="shared" si="123"/>
        <v>2.0943565094886881E-3</v>
      </c>
    </row>
    <row r="251" spans="1:35" outlineLevel="1">
      <c r="A251" s="16">
        <v>25</v>
      </c>
      <c r="B251" s="79" t="s">
        <v>1042</v>
      </c>
      <c r="C251" s="81">
        <v>41932</v>
      </c>
      <c r="D251" s="78" t="s">
        <v>668</v>
      </c>
      <c r="E251" s="245"/>
      <c r="F251" s="79" t="s">
        <v>133</v>
      </c>
      <c r="G251" s="156">
        <v>41933</v>
      </c>
      <c r="H251" s="81">
        <v>42155</v>
      </c>
      <c r="I251" s="223"/>
      <c r="J251" s="128">
        <v>4050000</v>
      </c>
      <c r="K251" s="128"/>
      <c r="L251" s="102"/>
      <c r="M251" s="102"/>
      <c r="N251" s="102"/>
      <c r="O251" s="92" t="s">
        <v>131</v>
      </c>
      <c r="P251" s="129"/>
      <c r="Q251" s="35"/>
      <c r="R251" s="35"/>
      <c r="S251" s="35"/>
      <c r="T251" s="40">
        <f t="shared" si="120"/>
        <v>0</v>
      </c>
      <c r="U251" s="35"/>
      <c r="V251" s="35"/>
      <c r="W251" s="35"/>
      <c r="X251" s="40">
        <f t="shared" si="121"/>
        <v>0</v>
      </c>
      <c r="Y251" s="35"/>
      <c r="Z251" s="35"/>
      <c r="AA251" s="86"/>
      <c r="AB251" s="40">
        <f t="shared" si="115"/>
        <v>0</v>
      </c>
      <c r="AC251" s="128">
        <v>4050000</v>
      </c>
      <c r="AD251" s="35"/>
      <c r="AE251" s="35"/>
      <c r="AF251" s="40">
        <f t="shared" si="116"/>
        <v>4050000</v>
      </c>
      <c r="AG251" s="40">
        <f t="shared" si="117"/>
        <v>4050000</v>
      </c>
      <c r="AH251" s="41">
        <f t="shared" si="122"/>
        <v>2.4799243085462795E-2</v>
      </c>
      <c r="AI251" s="42">
        <f t="shared" si="123"/>
        <v>1.7211594239853127E-3</v>
      </c>
    </row>
    <row r="252" spans="1:35" outlineLevel="1">
      <c r="A252" s="16">
        <v>26</v>
      </c>
      <c r="B252" s="79" t="s">
        <v>1043</v>
      </c>
      <c r="C252" s="81">
        <v>41932</v>
      </c>
      <c r="D252" s="78" t="s">
        <v>672</v>
      </c>
      <c r="E252" s="245"/>
      <c r="F252" s="79" t="s">
        <v>133</v>
      </c>
      <c r="G252" s="156">
        <v>41933</v>
      </c>
      <c r="H252" s="81">
        <v>42155</v>
      </c>
      <c r="I252" s="223"/>
      <c r="J252" s="128">
        <v>26149580</v>
      </c>
      <c r="K252" s="128"/>
      <c r="L252" s="102"/>
      <c r="M252" s="102"/>
      <c r="N252" s="102"/>
      <c r="O252" s="92" t="s">
        <v>131</v>
      </c>
      <c r="P252" s="129"/>
      <c r="Q252" s="35"/>
      <c r="R252" s="35"/>
      <c r="S252" s="35"/>
      <c r="T252" s="40">
        <f t="shared" si="120"/>
        <v>0</v>
      </c>
      <c r="U252" s="35"/>
      <c r="V252" s="35"/>
      <c r="W252" s="35"/>
      <c r="X252" s="40">
        <f t="shared" si="121"/>
        <v>0</v>
      </c>
      <c r="Y252" s="35"/>
      <c r="Z252" s="35"/>
      <c r="AA252" s="86"/>
      <c r="AB252" s="40">
        <f t="shared" si="115"/>
        <v>0</v>
      </c>
      <c r="AC252" s="128">
        <v>26149580</v>
      </c>
      <c r="AD252" s="35"/>
      <c r="AE252" s="35"/>
      <c r="AF252" s="40">
        <f t="shared" si="116"/>
        <v>26149580</v>
      </c>
      <c r="AG252" s="40">
        <f t="shared" si="117"/>
        <v>26149580</v>
      </c>
      <c r="AH252" s="41">
        <f t="shared" si="122"/>
        <v>0.16012093605006328</v>
      </c>
      <c r="AI252" s="42">
        <f t="shared" si="123"/>
        <v>1.1112986679076014E-2</v>
      </c>
    </row>
    <row r="253" spans="1:35" outlineLevel="1">
      <c r="A253" s="16">
        <v>27</v>
      </c>
      <c r="B253" s="79" t="s">
        <v>1044</v>
      </c>
      <c r="C253" s="81">
        <v>41932</v>
      </c>
      <c r="D253" s="78" t="s">
        <v>670</v>
      </c>
      <c r="E253" s="245"/>
      <c r="F253" s="79" t="s">
        <v>133</v>
      </c>
      <c r="G253" s="156">
        <v>41933</v>
      </c>
      <c r="H253" s="81">
        <v>42155</v>
      </c>
      <c r="I253" s="223"/>
      <c r="J253" s="128">
        <v>7739281</v>
      </c>
      <c r="K253" s="128"/>
      <c r="L253" s="102"/>
      <c r="M253" s="102"/>
      <c r="N253" s="102"/>
      <c r="O253" s="92" t="s">
        <v>131</v>
      </c>
      <c r="P253" s="129"/>
      <c r="Q253" s="35"/>
      <c r="R253" s="35"/>
      <c r="S253" s="35"/>
      <c r="T253" s="40">
        <f t="shared" si="120"/>
        <v>0</v>
      </c>
      <c r="U253" s="35"/>
      <c r="V253" s="35"/>
      <c r="W253" s="35"/>
      <c r="X253" s="40">
        <f t="shared" si="121"/>
        <v>0</v>
      </c>
      <c r="Y253" s="35"/>
      <c r="Z253" s="35"/>
      <c r="AA253" s="86"/>
      <c r="AB253" s="40">
        <f t="shared" si="115"/>
        <v>0</v>
      </c>
      <c r="AC253" s="128">
        <v>7739281</v>
      </c>
      <c r="AD253" s="35"/>
      <c r="AE253" s="35"/>
      <c r="AF253" s="40">
        <f t="shared" si="116"/>
        <v>7739281</v>
      </c>
      <c r="AG253" s="40">
        <f t="shared" si="117"/>
        <v>7739281</v>
      </c>
      <c r="AH253" s="41">
        <f t="shared" si="122"/>
        <v>4.7389706376716939E-2</v>
      </c>
      <c r="AI253" s="42">
        <f t="shared" si="123"/>
        <v>3.2890213402519694E-3</v>
      </c>
    </row>
    <row r="254" spans="1:35" outlineLevel="1">
      <c r="A254" s="16">
        <v>28</v>
      </c>
      <c r="B254" s="79" t="s">
        <v>1045</v>
      </c>
      <c r="C254" s="81">
        <v>41936</v>
      </c>
      <c r="D254" s="78" t="s">
        <v>1009</v>
      </c>
      <c r="E254" s="245"/>
      <c r="F254" s="79" t="s">
        <v>133</v>
      </c>
      <c r="G254" s="156">
        <v>41940</v>
      </c>
      <c r="H254" s="81">
        <v>42155</v>
      </c>
      <c r="I254" s="223"/>
      <c r="J254" s="128">
        <v>4472476</v>
      </c>
      <c r="K254" s="128"/>
      <c r="L254" s="102"/>
      <c r="M254" s="102"/>
      <c r="N254" s="102"/>
      <c r="O254" s="92" t="s">
        <v>131</v>
      </c>
      <c r="P254" s="129"/>
      <c r="Q254" s="35"/>
      <c r="R254" s="35"/>
      <c r="S254" s="35"/>
      <c r="T254" s="40">
        <f t="shared" si="120"/>
        <v>0</v>
      </c>
      <c r="U254" s="35"/>
      <c r="V254" s="35"/>
      <c r="W254" s="35"/>
      <c r="X254" s="40">
        <f t="shared" si="121"/>
        <v>0</v>
      </c>
      <c r="Y254" s="35"/>
      <c r="Z254" s="35"/>
      <c r="AA254" s="86"/>
      <c r="AB254" s="40">
        <f t="shared" si="115"/>
        <v>0</v>
      </c>
      <c r="AC254" s="128">
        <v>4472476</v>
      </c>
      <c r="AD254" s="35"/>
      <c r="AE254" s="35"/>
      <c r="AF254" s="40">
        <f t="shared" si="116"/>
        <v>4472476</v>
      </c>
      <c r="AG254" s="40">
        <f t="shared" si="117"/>
        <v>4472476</v>
      </c>
      <c r="AH254" s="41">
        <f t="shared" si="122"/>
        <v>2.7386177658740324E-2</v>
      </c>
      <c r="AI254" s="42">
        <f t="shared" si="123"/>
        <v>1.9007022755427496E-3</v>
      </c>
    </row>
    <row r="255" spans="1:35" outlineLevel="1">
      <c r="A255" s="16">
        <v>29</v>
      </c>
      <c r="B255" s="79" t="s">
        <v>1046</v>
      </c>
      <c r="C255" s="81">
        <v>41936</v>
      </c>
      <c r="D255" s="78" t="s">
        <v>1011</v>
      </c>
      <c r="E255" s="245"/>
      <c r="F255" s="79" t="s">
        <v>133</v>
      </c>
      <c r="G255" s="156">
        <v>41940</v>
      </c>
      <c r="H255" s="81">
        <v>42155</v>
      </c>
      <c r="I255" s="223"/>
      <c r="J255" s="128">
        <v>4050000</v>
      </c>
      <c r="K255" s="128"/>
      <c r="L255" s="102"/>
      <c r="M255" s="102"/>
      <c r="N255" s="102"/>
      <c r="O255" s="92" t="s">
        <v>131</v>
      </c>
      <c r="P255" s="129"/>
      <c r="Q255" s="35"/>
      <c r="R255" s="35"/>
      <c r="S255" s="35"/>
      <c r="T255" s="40">
        <f t="shared" si="120"/>
        <v>0</v>
      </c>
      <c r="U255" s="35"/>
      <c r="V255" s="35"/>
      <c r="W255" s="35"/>
      <c r="X255" s="40">
        <f t="shared" si="121"/>
        <v>0</v>
      </c>
      <c r="Y255" s="35"/>
      <c r="Z255" s="35"/>
      <c r="AA255" s="86"/>
      <c r="AB255" s="40">
        <f t="shared" si="115"/>
        <v>0</v>
      </c>
      <c r="AC255" s="128">
        <v>4050000</v>
      </c>
      <c r="AD255" s="35"/>
      <c r="AE255" s="35"/>
      <c r="AF255" s="40">
        <f t="shared" si="116"/>
        <v>4050000</v>
      </c>
      <c r="AG255" s="40">
        <f t="shared" si="117"/>
        <v>4050000</v>
      </c>
      <c r="AH255" s="41">
        <f t="shared" si="122"/>
        <v>2.4799243085462795E-2</v>
      </c>
      <c r="AI255" s="42">
        <f t="shared" si="123"/>
        <v>1.7211594239853127E-3</v>
      </c>
    </row>
    <row r="256" spans="1:35" outlineLevel="1">
      <c r="A256" s="16">
        <v>30</v>
      </c>
      <c r="B256" s="79" t="s">
        <v>1047</v>
      </c>
      <c r="C256" s="81">
        <v>41936</v>
      </c>
      <c r="D256" s="78" t="s">
        <v>1012</v>
      </c>
      <c r="E256" s="245"/>
      <c r="F256" s="79" t="s">
        <v>133</v>
      </c>
      <c r="G256" s="156">
        <v>41940</v>
      </c>
      <c r="H256" s="81">
        <v>42155</v>
      </c>
      <c r="I256" s="223"/>
      <c r="J256" s="128">
        <v>4050000</v>
      </c>
      <c r="K256" s="128"/>
      <c r="L256" s="102"/>
      <c r="M256" s="102"/>
      <c r="N256" s="102"/>
      <c r="O256" s="92" t="s">
        <v>131</v>
      </c>
      <c r="P256" s="129"/>
      <c r="Q256" s="35"/>
      <c r="R256" s="35"/>
      <c r="S256" s="35"/>
      <c r="T256" s="40">
        <f t="shared" si="120"/>
        <v>0</v>
      </c>
      <c r="U256" s="35"/>
      <c r="V256" s="35"/>
      <c r="W256" s="35"/>
      <c r="X256" s="40">
        <f t="shared" si="121"/>
        <v>0</v>
      </c>
      <c r="Y256" s="35"/>
      <c r="Z256" s="35"/>
      <c r="AA256" s="86"/>
      <c r="AB256" s="40">
        <f t="shared" si="115"/>
        <v>0</v>
      </c>
      <c r="AC256" s="128">
        <v>4050000</v>
      </c>
      <c r="AD256" s="35"/>
      <c r="AE256" s="35"/>
      <c r="AF256" s="40">
        <f t="shared" si="116"/>
        <v>4050000</v>
      </c>
      <c r="AG256" s="40">
        <f t="shared" si="117"/>
        <v>4050000</v>
      </c>
      <c r="AH256" s="41">
        <f t="shared" si="122"/>
        <v>2.4799243085462795E-2</v>
      </c>
      <c r="AI256" s="42">
        <f t="shared" si="123"/>
        <v>1.7211594239853127E-3</v>
      </c>
    </row>
    <row r="257" spans="1:35" outlineLevel="1">
      <c r="A257" s="16">
        <v>31</v>
      </c>
      <c r="B257" s="79" t="s">
        <v>1150</v>
      </c>
      <c r="C257" s="81">
        <v>41936</v>
      </c>
      <c r="D257" s="78" t="s">
        <v>1006</v>
      </c>
      <c r="E257" s="246"/>
      <c r="F257" s="79" t="s">
        <v>133</v>
      </c>
      <c r="G257" s="156">
        <v>41963</v>
      </c>
      <c r="H257" s="81">
        <v>42155</v>
      </c>
      <c r="I257" s="180"/>
      <c r="J257" s="128">
        <v>4050000</v>
      </c>
      <c r="K257" s="128"/>
      <c r="L257" s="102"/>
      <c r="M257" s="102"/>
      <c r="N257" s="102"/>
      <c r="O257" s="92" t="s">
        <v>131</v>
      </c>
      <c r="P257" s="129"/>
      <c r="Q257" s="35"/>
      <c r="R257" s="35"/>
      <c r="S257" s="35"/>
      <c r="T257" s="40">
        <f t="shared" ref="T257" si="124">SUM(Q257:S257)</f>
        <v>0</v>
      </c>
      <c r="U257" s="35"/>
      <c r="V257" s="35"/>
      <c r="W257" s="35"/>
      <c r="X257" s="40">
        <f t="shared" ref="X257" si="125">SUM(U257:W257)</f>
        <v>0</v>
      </c>
      <c r="Y257" s="35"/>
      <c r="Z257" s="35"/>
      <c r="AA257" s="86"/>
      <c r="AB257" s="40">
        <f t="shared" ref="AB257" si="126">SUM(Y257:AA257)</f>
        <v>0</v>
      </c>
      <c r="AC257" s="128"/>
      <c r="AD257" s="35">
        <v>4050000</v>
      </c>
      <c r="AE257" s="35"/>
      <c r="AF257" s="40">
        <f t="shared" si="116"/>
        <v>4050000</v>
      </c>
      <c r="AG257" s="40">
        <f t="shared" si="117"/>
        <v>4050000</v>
      </c>
      <c r="AH257" s="41">
        <f t="shared" ref="AH257" si="127">IF(ISERROR(AG257/$I$226),0,AG257/$I$226)</f>
        <v>2.4799243085462795E-2</v>
      </c>
      <c r="AI257" s="42">
        <f t="shared" ref="AI257" si="128">IF(ISERROR(AG257/$AG$386),"-",AG257/$AG$386)</f>
        <v>1.7211594239853127E-3</v>
      </c>
    </row>
    <row r="258" spans="1:35" ht="12.75" customHeight="1">
      <c r="A258" s="181" t="s">
        <v>66</v>
      </c>
      <c r="B258" s="182"/>
      <c r="C258" s="182"/>
      <c r="D258" s="182"/>
      <c r="E258" s="182"/>
      <c r="F258" s="182"/>
      <c r="G258" s="182"/>
      <c r="H258" s="183"/>
      <c r="I258" s="55">
        <f>SUM(I226:I226)</f>
        <v>163311436</v>
      </c>
      <c r="J258" s="55">
        <f>SUM(J227:J257)</f>
        <v>163311436</v>
      </c>
      <c r="K258" s="74"/>
      <c r="L258" s="55">
        <f>SUM(L227:L227)</f>
        <v>0</v>
      </c>
      <c r="M258" s="55">
        <f>SUM(M227:M227)</f>
        <v>0</v>
      </c>
      <c r="N258" s="55">
        <f>SUM(N227:N227)</f>
        <v>0</v>
      </c>
      <c r="O258" s="57"/>
      <c r="P258" s="75"/>
      <c r="Q258" s="55">
        <f t="shared" ref="Q258:X258" si="129">SUM(Q227:Q227)</f>
        <v>0</v>
      </c>
      <c r="R258" s="55">
        <f t="shared" si="129"/>
        <v>0</v>
      </c>
      <c r="S258" s="55">
        <f t="shared" si="129"/>
        <v>0</v>
      </c>
      <c r="T258" s="60">
        <f t="shared" si="129"/>
        <v>0</v>
      </c>
      <c r="U258" s="55">
        <f t="shared" si="129"/>
        <v>0</v>
      </c>
      <c r="V258" s="55">
        <f t="shared" si="129"/>
        <v>0</v>
      </c>
      <c r="W258" s="55">
        <f t="shared" si="129"/>
        <v>0</v>
      </c>
      <c r="X258" s="60">
        <f t="shared" si="129"/>
        <v>0</v>
      </c>
      <c r="Y258" s="55">
        <f>SUM(Y227:Y247)</f>
        <v>0</v>
      </c>
      <c r="Z258" s="55">
        <f t="shared" ref="Z258:AA258" si="130">SUM(Z227:Z247)</f>
        <v>0</v>
      </c>
      <c r="AA258" s="55">
        <f t="shared" si="130"/>
        <v>92369755</v>
      </c>
      <c r="AB258" s="60">
        <f>SUM(AB227:AB247)</f>
        <v>92369755</v>
      </c>
      <c r="AC258" s="55">
        <f>SUM(AC227:AC257)</f>
        <v>66891681</v>
      </c>
      <c r="AD258" s="55">
        <f t="shared" ref="AD258:AE258" si="131">SUM(AD227:AD257)</f>
        <v>4050000</v>
      </c>
      <c r="AE258" s="55">
        <f t="shared" si="131"/>
        <v>0</v>
      </c>
      <c r="AF258" s="60">
        <f>SUM(AF227:AF257)</f>
        <v>70941681</v>
      </c>
      <c r="AG258" s="53">
        <f>SUM(AG227:AG257)</f>
        <v>163311436</v>
      </c>
      <c r="AH258" s="54">
        <f>IF(ISERROR(AG258/I258),0,AG258/I258)</f>
        <v>1</v>
      </c>
      <c r="AI258" s="54">
        <f>IF(ISERROR(AG258/$AG$386),0,AG258/$AG$386)</f>
        <v>6.940370792987019E-2</v>
      </c>
    </row>
    <row r="259" spans="1:35" ht="12.75" customHeight="1">
      <c r="A259" s="36"/>
      <c r="B259" s="187" t="s">
        <v>17</v>
      </c>
      <c r="C259" s="188"/>
      <c r="D259" s="189"/>
      <c r="E259" s="18"/>
      <c r="F259" s="19"/>
      <c r="G259" s="20"/>
      <c r="H259" s="20"/>
      <c r="I259" s="179">
        <v>158920759</v>
      </c>
      <c r="J259" s="22"/>
      <c r="K259" s="23"/>
      <c r="L259" s="24"/>
      <c r="M259" s="24"/>
      <c r="N259" s="24"/>
      <c r="O259" s="19"/>
      <c r="P259" s="25"/>
      <c r="Q259" s="22"/>
      <c r="R259" s="22"/>
      <c r="S259" s="22"/>
      <c r="T259" s="22"/>
      <c r="U259" s="22"/>
      <c r="V259" s="22"/>
      <c r="W259" s="22"/>
      <c r="X259" s="22"/>
      <c r="Y259" s="22"/>
      <c r="Z259" s="22"/>
      <c r="AA259" s="22"/>
      <c r="AB259" s="22"/>
      <c r="AC259" s="22"/>
      <c r="AD259" s="22"/>
      <c r="AE259" s="22"/>
      <c r="AF259" s="22"/>
      <c r="AG259" s="22"/>
      <c r="AH259" s="26"/>
      <c r="AI259" s="26"/>
    </row>
    <row r="260" spans="1:35" outlineLevel="1">
      <c r="A260" s="16">
        <v>1</v>
      </c>
      <c r="B260" s="79" t="s">
        <v>777</v>
      </c>
      <c r="C260" s="81">
        <v>41879</v>
      </c>
      <c r="D260" s="78" t="s">
        <v>790</v>
      </c>
      <c r="E260" s="253" t="s">
        <v>132</v>
      </c>
      <c r="F260" s="98" t="s">
        <v>133</v>
      </c>
      <c r="G260" s="31"/>
      <c r="H260" s="31"/>
      <c r="I260" s="223"/>
      <c r="J260" s="128">
        <v>5420759</v>
      </c>
      <c r="K260" s="39"/>
      <c r="L260" s="102"/>
      <c r="M260" s="102"/>
      <c r="N260" s="102"/>
      <c r="O260" s="92" t="s">
        <v>131</v>
      </c>
      <c r="P260" s="39"/>
      <c r="Q260" s="35"/>
      <c r="R260" s="35"/>
      <c r="S260" s="35"/>
      <c r="T260" s="40">
        <f>SUM(Q260:S260)</f>
        <v>0</v>
      </c>
      <c r="U260" s="35"/>
      <c r="V260" s="35"/>
      <c r="W260" s="35"/>
      <c r="X260" s="40">
        <f>SUM(U260:W260)</f>
        <v>0</v>
      </c>
      <c r="Y260" s="35"/>
      <c r="Z260" s="77">
        <v>5420759</v>
      </c>
      <c r="AA260" s="35"/>
      <c r="AB260" s="40">
        <f>SUM(Y260:AA260)</f>
        <v>5420759</v>
      </c>
      <c r="AC260" s="35"/>
      <c r="AD260" s="35"/>
      <c r="AE260" s="35"/>
      <c r="AF260" s="40">
        <f>SUM(AC260:AE260)</f>
        <v>0</v>
      </c>
      <c r="AG260" s="40">
        <f>SUM(T260,X260,AB260,AF260)</f>
        <v>5420759</v>
      </c>
      <c r="AH260" s="41">
        <f>IF(ISERROR(AG260/$I$259),0,AG260/$I$259)</f>
        <v>3.4109823248453026E-2</v>
      </c>
      <c r="AI260" s="42">
        <f>IF(ISERROR(AG260/$AG$386),"-",AG260/$AG$386)</f>
        <v>2.3037013427168397E-3</v>
      </c>
    </row>
    <row r="261" spans="1:35" outlineLevel="1">
      <c r="A261" s="16">
        <v>2</v>
      </c>
      <c r="B261" s="79" t="s">
        <v>778</v>
      </c>
      <c r="C261" s="81">
        <v>41879</v>
      </c>
      <c r="D261" s="78" t="s">
        <v>360</v>
      </c>
      <c r="E261" s="254"/>
      <c r="F261" s="98" t="s">
        <v>133</v>
      </c>
      <c r="G261" s="31"/>
      <c r="H261" s="31"/>
      <c r="I261" s="223"/>
      <c r="J261" s="128">
        <v>5000000</v>
      </c>
      <c r="K261" s="39"/>
      <c r="L261" s="102"/>
      <c r="M261" s="102"/>
      <c r="N261" s="102"/>
      <c r="O261" s="92" t="s">
        <v>131</v>
      </c>
      <c r="P261" s="39"/>
      <c r="Q261" s="35"/>
      <c r="R261" s="35"/>
      <c r="S261" s="35"/>
      <c r="T261" s="40">
        <f t="shared" ref="T261:T276" si="132">SUM(Q261:S261)</f>
        <v>0</v>
      </c>
      <c r="U261" s="35"/>
      <c r="V261" s="35"/>
      <c r="W261" s="35"/>
      <c r="X261" s="40">
        <f t="shared" ref="X261:X276" si="133">SUM(U261:W261)</f>
        <v>0</v>
      </c>
      <c r="Y261" s="35"/>
      <c r="Z261" s="77">
        <v>5000000</v>
      </c>
      <c r="AA261" s="35"/>
      <c r="AB261" s="40">
        <f t="shared" ref="AB261:AB276" si="134">SUM(Y261:AA261)</f>
        <v>5000000</v>
      </c>
      <c r="AC261" s="35"/>
      <c r="AD261" s="35"/>
      <c r="AE261" s="35"/>
      <c r="AF261" s="40">
        <f t="shared" ref="AF261:AF289" si="135">SUM(AC261:AE261)</f>
        <v>0</v>
      </c>
      <c r="AG261" s="40">
        <f t="shared" ref="AG261:AG289" si="136">SUM(T261,X261,AB261,AF261)</f>
        <v>5000000</v>
      </c>
      <c r="AH261" s="41">
        <f t="shared" ref="AH261:AH272" si="137">IF(ISERROR(AG261/$I$259),0,AG261/$I$259)</f>
        <v>3.1462220741092735E-2</v>
      </c>
      <c r="AI261" s="42">
        <f t="shared" ref="AI261:AI272" si="138">IF(ISERROR(AG261/$AG$386),"-",AG261/$AG$386)</f>
        <v>2.1248881777596452E-3</v>
      </c>
    </row>
    <row r="262" spans="1:35" outlineLevel="1">
      <c r="A262" s="16">
        <v>3</v>
      </c>
      <c r="B262" s="79" t="s">
        <v>779</v>
      </c>
      <c r="C262" s="81">
        <v>41879</v>
      </c>
      <c r="D262" s="78" t="s">
        <v>358</v>
      </c>
      <c r="E262" s="254"/>
      <c r="F262" s="98" t="s">
        <v>133</v>
      </c>
      <c r="G262" s="31"/>
      <c r="H262" s="31"/>
      <c r="I262" s="223"/>
      <c r="J262" s="128">
        <v>4500000</v>
      </c>
      <c r="K262" s="39"/>
      <c r="L262" s="102"/>
      <c r="M262" s="102"/>
      <c r="N262" s="102"/>
      <c r="O262" s="92" t="s">
        <v>131</v>
      </c>
      <c r="P262" s="39"/>
      <c r="Q262" s="35"/>
      <c r="R262" s="35"/>
      <c r="S262" s="35"/>
      <c r="T262" s="40">
        <f t="shared" si="132"/>
        <v>0</v>
      </c>
      <c r="U262" s="35"/>
      <c r="V262" s="35"/>
      <c r="W262" s="35"/>
      <c r="X262" s="40">
        <f t="shared" si="133"/>
        <v>0</v>
      </c>
      <c r="Y262" s="35"/>
      <c r="Z262" s="77">
        <v>4500000</v>
      </c>
      <c r="AA262" s="35"/>
      <c r="AB262" s="40">
        <f t="shared" si="134"/>
        <v>4500000</v>
      </c>
      <c r="AC262" s="35"/>
      <c r="AD262" s="35"/>
      <c r="AE262" s="35"/>
      <c r="AF262" s="40">
        <f t="shared" si="135"/>
        <v>0</v>
      </c>
      <c r="AG262" s="40">
        <f t="shared" si="136"/>
        <v>4500000</v>
      </c>
      <c r="AH262" s="41">
        <f t="shared" si="137"/>
        <v>2.8315998666983463E-2</v>
      </c>
      <c r="AI262" s="42">
        <f t="shared" si="138"/>
        <v>1.9123993599836808E-3</v>
      </c>
    </row>
    <row r="263" spans="1:35" outlineLevel="1">
      <c r="A263" s="16">
        <v>4</v>
      </c>
      <c r="B263" s="79" t="s">
        <v>780</v>
      </c>
      <c r="C263" s="81">
        <v>41879</v>
      </c>
      <c r="D263" s="78" t="s">
        <v>357</v>
      </c>
      <c r="E263" s="254"/>
      <c r="F263" s="98" t="s">
        <v>133</v>
      </c>
      <c r="G263" s="31"/>
      <c r="H263" s="31"/>
      <c r="I263" s="223"/>
      <c r="J263" s="128">
        <v>4500000</v>
      </c>
      <c r="K263" s="39"/>
      <c r="L263" s="102"/>
      <c r="M263" s="102"/>
      <c r="N263" s="102"/>
      <c r="O263" s="92" t="s">
        <v>131</v>
      </c>
      <c r="P263" s="39"/>
      <c r="Q263" s="35"/>
      <c r="R263" s="35"/>
      <c r="S263" s="35"/>
      <c r="T263" s="40">
        <f t="shared" si="132"/>
        <v>0</v>
      </c>
      <c r="U263" s="35"/>
      <c r="V263" s="35"/>
      <c r="W263" s="35"/>
      <c r="X263" s="40">
        <f t="shared" si="133"/>
        <v>0</v>
      </c>
      <c r="Y263" s="35"/>
      <c r="Z263" s="77">
        <v>4500000</v>
      </c>
      <c r="AA263" s="35"/>
      <c r="AB263" s="40">
        <f t="shared" si="134"/>
        <v>4500000</v>
      </c>
      <c r="AC263" s="35"/>
      <c r="AD263" s="35"/>
      <c r="AE263" s="35"/>
      <c r="AF263" s="40">
        <f t="shared" si="135"/>
        <v>0</v>
      </c>
      <c r="AG263" s="40">
        <f t="shared" si="136"/>
        <v>4500000</v>
      </c>
      <c r="AH263" s="41">
        <f t="shared" si="137"/>
        <v>2.8315998666983463E-2</v>
      </c>
      <c r="AI263" s="42">
        <f t="shared" si="138"/>
        <v>1.9123993599836808E-3</v>
      </c>
    </row>
    <row r="264" spans="1:35" ht="22.5" outlineLevel="1">
      <c r="A264" s="16">
        <v>5</v>
      </c>
      <c r="B264" s="79" t="s">
        <v>781</v>
      </c>
      <c r="C264" s="81">
        <v>41879</v>
      </c>
      <c r="D264" s="78" t="s">
        <v>356</v>
      </c>
      <c r="E264" s="254"/>
      <c r="F264" s="98" t="s">
        <v>133</v>
      </c>
      <c r="G264" s="31"/>
      <c r="H264" s="31"/>
      <c r="I264" s="223"/>
      <c r="J264" s="128">
        <v>4500000</v>
      </c>
      <c r="K264" s="39"/>
      <c r="L264" s="102"/>
      <c r="M264" s="102"/>
      <c r="N264" s="102"/>
      <c r="O264" s="92" t="s">
        <v>131</v>
      </c>
      <c r="P264" s="39"/>
      <c r="Q264" s="35"/>
      <c r="R264" s="35"/>
      <c r="S264" s="35"/>
      <c r="T264" s="40">
        <f t="shared" si="132"/>
        <v>0</v>
      </c>
      <c r="U264" s="35"/>
      <c r="V264" s="35"/>
      <c r="W264" s="35"/>
      <c r="X264" s="40">
        <f t="shared" si="133"/>
        <v>0</v>
      </c>
      <c r="Y264" s="35"/>
      <c r="Z264" s="77">
        <v>4500000</v>
      </c>
      <c r="AA264" s="35"/>
      <c r="AB264" s="40">
        <f t="shared" si="134"/>
        <v>4500000</v>
      </c>
      <c r="AC264" s="35"/>
      <c r="AD264" s="35"/>
      <c r="AE264" s="35"/>
      <c r="AF264" s="40">
        <f t="shared" si="135"/>
        <v>0</v>
      </c>
      <c r="AG264" s="40">
        <f t="shared" si="136"/>
        <v>4500000</v>
      </c>
      <c r="AH264" s="41">
        <f t="shared" si="137"/>
        <v>2.8315998666983463E-2</v>
      </c>
      <c r="AI264" s="42">
        <f t="shared" si="138"/>
        <v>1.9123993599836808E-3</v>
      </c>
    </row>
    <row r="265" spans="1:35" outlineLevel="1">
      <c r="A265" s="16">
        <v>6</v>
      </c>
      <c r="B265" s="79" t="s">
        <v>782</v>
      </c>
      <c r="C265" s="81">
        <v>41879</v>
      </c>
      <c r="D265" s="78" t="s">
        <v>354</v>
      </c>
      <c r="E265" s="254"/>
      <c r="F265" s="98" t="s">
        <v>133</v>
      </c>
      <c r="G265" s="31"/>
      <c r="H265" s="31"/>
      <c r="I265" s="223"/>
      <c r="J265" s="128">
        <v>5000000</v>
      </c>
      <c r="K265" s="39"/>
      <c r="L265" s="102"/>
      <c r="M265" s="102"/>
      <c r="N265" s="102"/>
      <c r="O265" s="92" t="s">
        <v>131</v>
      </c>
      <c r="P265" s="39"/>
      <c r="Q265" s="35"/>
      <c r="R265" s="35"/>
      <c r="S265" s="35"/>
      <c r="T265" s="40">
        <f t="shared" si="132"/>
        <v>0</v>
      </c>
      <c r="U265" s="35"/>
      <c r="V265" s="35"/>
      <c r="W265" s="35"/>
      <c r="X265" s="40">
        <f t="shared" si="133"/>
        <v>0</v>
      </c>
      <c r="Y265" s="35"/>
      <c r="Z265" s="77">
        <v>5000000</v>
      </c>
      <c r="AA265" s="35"/>
      <c r="AB265" s="40">
        <f t="shared" si="134"/>
        <v>5000000</v>
      </c>
      <c r="AC265" s="35"/>
      <c r="AD265" s="35"/>
      <c r="AE265" s="35"/>
      <c r="AF265" s="40">
        <f t="shared" si="135"/>
        <v>0</v>
      </c>
      <c r="AG265" s="40">
        <f t="shared" si="136"/>
        <v>5000000</v>
      </c>
      <c r="AH265" s="41">
        <f t="shared" si="137"/>
        <v>3.1462220741092735E-2</v>
      </c>
      <c r="AI265" s="42">
        <f t="shared" si="138"/>
        <v>2.1248881777596452E-3</v>
      </c>
    </row>
    <row r="266" spans="1:35" outlineLevel="1">
      <c r="A266" s="16">
        <v>7</v>
      </c>
      <c r="B266" s="79" t="s">
        <v>783</v>
      </c>
      <c r="C266" s="81">
        <v>41879</v>
      </c>
      <c r="D266" s="78" t="s">
        <v>791</v>
      </c>
      <c r="E266" s="254"/>
      <c r="F266" s="98" t="s">
        <v>133</v>
      </c>
      <c r="G266" s="31"/>
      <c r="H266" s="31"/>
      <c r="I266" s="223"/>
      <c r="J266" s="128">
        <v>4500000</v>
      </c>
      <c r="K266" s="39"/>
      <c r="L266" s="102"/>
      <c r="M266" s="102"/>
      <c r="N266" s="102"/>
      <c r="O266" s="92" t="s">
        <v>131</v>
      </c>
      <c r="P266" s="39"/>
      <c r="Q266" s="35"/>
      <c r="R266" s="35"/>
      <c r="S266" s="35"/>
      <c r="T266" s="40">
        <f t="shared" si="132"/>
        <v>0</v>
      </c>
      <c r="U266" s="35"/>
      <c r="V266" s="35"/>
      <c r="W266" s="35"/>
      <c r="X266" s="40">
        <f t="shared" si="133"/>
        <v>0</v>
      </c>
      <c r="Y266" s="35"/>
      <c r="Z266" s="77">
        <v>4500000</v>
      </c>
      <c r="AA266" s="35"/>
      <c r="AB266" s="40">
        <f t="shared" si="134"/>
        <v>4500000</v>
      </c>
      <c r="AC266" s="35"/>
      <c r="AD266" s="35"/>
      <c r="AE266" s="35"/>
      <c r="AF266" s="40">
        <f t="shared" si="135"/>
        <v>0</v>
      </c>
      <c r="AG266" s="40">
        <f t="shared" si="136"/>
        <v>4500000</v>
      </c>
      <c r="AH266" s="41">
        <f t="shared" si="137"/>
        <v>2.8315998666983463E-2</v>
      </c>
      <c r="AI266" s="42">
        <f t="shared" si="138"/>
        <v>1.9123993599836808E-3</v>
      </c>
    </row>
    <row r="267" spans="1:35" outlineLevel="1">
      <c r="A267" s="16">
        <v>8</v>
      </c>
      <c r="B267" s="79" t="s">
        <v>784</v>
      </c>
      <c r="C267" s="81">
        <v>41879</v>
      </c>
      <c r="D267" s="78" t="s">
        <v>792</v>
      </c>
      <c r="E267" s="254"/>
      <c r="F267" s="98" t="s">
        <v>133</v>
      </c>
      <c r="G267" s="31"/>
      <c r="H267" s="31"/>
      <c r="I267" s="223"/>
      <c r="J267" s="128">
        <v>4500000</v>
      </c>
      <c r="K267" s="39"/>
      <c r="L267" s="102"/>
      <c r="M267" s="102"/>
      <c r="N267" s="102"/>
      <c r="O267" s="92" t="s">
        <v>131</v>
      </c>
      <c r="P267" s="39"/>
      <c r="Q267" s="35"/>
      <c r="R267" s="35"/>
      <c r="S267" s="35"/>
      <c r="T267" s="40">
        <f t="shared" si="132"/>
        <v>0</v>
      </c>
      <c r="U267" s="35"/>
      <c r="V267" s="35"/>
      <c r="W267" s="35"/>
      <c r="X267" s="40">
        <f t="shared" si="133"/>
        <v>0</v>
      </c>
      <c r="Y267" s="35"/>
      <c r="Z267" s="77">
        <v>4500000</v>
      </c>
      <c r="AA267" s="35"/>
      <c r="AB267" s="40">
        <f t="shared" si="134"/>
        <v>4500000</v>
      </c>
      <c r="AC267" s="35"/>
      <c r="AD267" s="35"/>
      <c r="AE267" s="35"/>
      <c r="AF267" s="40">
        <f t="shared" si="135"/>
        <v>0</v>
      </c>
      <c r="AG267" s="40">
        <f t="shared" si="136"/>
        <v>4500000</v>
      </c>
      <c r="AH267" s="41">
        <f t="shared" si="137"/>
        <v>2.8315998666983463E-2</v>
      </c>
      <c r="AI267" s="42">
        <f t="shared" si="138"/>
        <v>1.9123993599836808E-3</v>
      </c>
    </row>
    <row r="268" spans="1:35" outlineLevel="1">
      <c r="A268" s="16">
        <v>9</v>
      </c>
      <c r="B268" s="79" t="s">
        <v>785</v>
      </c>
      <c r="C268" s="81">
        <v>41879</v>
      </c>
      <c r="D268" s="78" t="s">
        <v>793</v>
      </c>
      <c r="E268" s="254"/>
      <c r="F268" s="98" t="s">
        <v>133</v>
      </c>
      <c r="G268" s="31"/>
      <c r="H268" s="31"/>
      <c r="I268" s="223"/>
      <c r="J268" s="128">
        <v>4500000</v>
      </c>
      <c r="K268" s="39"/>
      <c r="L268" s="102"/>
      <c r="M268" s="102"/>
      <c r="N268" s="102"/>
      <c r="O268" s="92" t="s">
        <v>131</v>
      </c>
      <c r="P268" s="39"/>
      <c r="Q268" s="35"/>
      <c r="R268" s="35"/>
      <c r="S268" s="35"/>
      <c r="T268" s="40">
        <f t="shared" si="132"/>
        <v>0</v>
      </c>
      <c r="U268" s="35"/>
      <c r="V268" s="35"/>
      <c r="W268" s="35"/>
      <c r="X268" s="40">
        <f t="shared" si="133"/>
        <v>0</v>
      </c>
      <c r="Y268" s="35"/>
      <c r="Z268" s="77">
        <v>4500000</v>
      </c>
      <c r="AA268" s="35"/>
      <c r="AB268" s="40">
        <f t="shared" si="134"/>
        <v>4500000</v>
      </c>
      <c r="AC268" s="35"/>
      <c r="AD268" s="35"/>
      <c r="AE268" s="35"/>
      <c r="AF268" s="40">
        <f t="shared" si="135"/>
        <v>0</v>
      </c>
      <c r="AG268" s="40">
        <f t="shared" si="136"/>
        <v>4500000</v>
      </c>
      <c r="AH268" s="41">
        <f t="shared" si="137"/>
        <v>2.8315998666983463E-2</v>
      </c>
      <c r="AI268" s="42">
        <f t="shared" si="138"/>
        <v>1.9123993599836808E-3</v>
      </c>
    </row>
    <row r="269" spans="1:35" outlineLevel="1">
      <c r="A269" s="16">
        <v>10</v>
      </c>
      <c r="B269" s="79" t="s">
        <v>786</v>
      </c>
      <c r="C269" s="81">
        <v>41879</v>
      </c>
      <c r="D269" s="78" t="s">
        <v>794</v>
      </c>
      <c r="E269" s="254"/>
      <c r="F269" s="98" t="s">
        <v>133</v>
      </c>
      <c r="G269" s="31"/>
      <c r="H269" s="31"/>
      <c r="I269" s="223"/>
      <c r="J269" s="128">
        <v>4500000</v>
      </c>
      <c r="K269" s="39"/>
      <c r="L269" s="102"/>
      <c r="M269" s="102"/>
      <c r="N269" s="102"/>
      <c r="O269" s="92" t="s">
        <v>131</v>
      </c>
      <c r="P269" s="39"/>
      <c r="Q269" s="35"/>
      <c r="R269" s="35"/>
      <c r="S269" s="35"/>
      <c r="T269" s="40">
        <f t="shared" si="132"/>
        <v>0</v>
      </c>
      <c r="U269" s="35"/>
      <c r="V269" s="35"/>
      <c r="W269" s="35"/>
      <c r="X269" s="40">
        <f t="shared" si="133"/>
        <v>0</v>
      </c>
      <c r="Y269" s="35"/>
      <c r="Z269" s="77">
        <v>4500000</v>
      </c>
      <c r="AA269" s="35"/>
      <c r="AB269" s="40">
        <f t="shared" si="134"/>
        <v>4500000</v>
      </c>
      <c r="AC269" s="35"/>
      <c r="AD269" s="35"/>
      <c r="AE269" s="35"/>
      <c r="AF269" s="40">
        <f t="shared" si="135"/>
        <v>0</v>
      </c>
      <c r="AG269" s="40">
        <f t="shared" si="136"/>
        <v>4500000</v>
      </c>
      <c r="AH269" s="41">
        <f t="shared" si="137"/>
        <v>2.8315998666983463E-2</v>
      </c>
      <c r="AI269" s="42">
        <f t="shared" si="138"/>
        <v>1.9123993599836808E-3</v>
      </c>
    </row>
    <row r="270" spans="1:35" ht="22.5" outlineLevel="1">
      <c r="A270" s="16">
        <v>11</v>
      </c>
      <c r="B270" s="79" t="s">
        <v>787</v>
      </c>
      <c r="C270" s="81">
        <v>41879</v>
      </c>
      <c r="D270" s="78" t="s">
        <v>795</v>
      </c>
      <c r="E270" s="254"/>
      <c r="F270" s="98" t="s">
        <v>133</v>
      </c>
      <c r="G270" s="31"/>
      <c r="H270" s="31"/>
      <c r="I270" s="223"/>
      <c r="J270" s="128">
        <v>5000000</v>
      </c>
      <c r="K270" s="39"/>
      <c r="L270" s="102"/>
      <c r="M270" s="102"/>
      <c r="N270" s="102"/>
      <c r="O270" s="92" t="s">
        <v>131</v>
      </c>
      <c r="P270" s="39"/>
      <c r="Q270" s="35"/>
      <c r="R270" s="35"/>
      <c r="S270" s="35"/>
      <c r="T270" s="40">
        <f t="shared" si="132"/>
        <v>0</v>
      </c>
      <c r="U270" s="35"/>
      <c r="V270" s="35"/>
      <c r="W270" s="35"/>
      <c r="X270" s="40">
        <f t="shared" si="133"/>
        <v>0</v>
      </c>
      <c r="Y270" s="35"/>
      <c r="Z270" s="77">
        <v>5000000</v>
      </c>
      <c r="AA270" s="35"/>
      <c r="AB270" s="40">
        <f t="shared" si="134"/>
        <v>5000000</v>
      </c>
      <c r="AC270" s="35"/>
      <c r="AD270" s="35"/>
      <c r="AE270" s="35"/>
      <c r="AF270" s="40">
        <f t="shared" si="135"/>
        <v>0</v>
      </c>
      <c r="AG270" s="40">
        <f t="shared" si="136"/>
        <v>5000000</v>
      </c>
      <c r="AH270" s="41">
        <f t="shared" si="137"/>
        <v>3.1462220741092735E-2</v>
      </c>
      <c r="AI270" s="42">
        <f t="shared" si="138"/>
        <v>2.1248881777596452E-3</v>
      </c>
    </row>
    <row r="271" spans="1:35" ht="22.5" outlineLevel="1">
      <c r="A271" s="16">
        <v>12</v>
      </c>
      <c r="B271" s="79" t="s">
        <v>788</v>
      </c>
      <c r="C271" s="81">
        <v>41879</v>
      </c>
      <c r="D271" s="78" t="s">
        <v>359</v>
      </c>
      <c r="E271" s="254"/>
      <c r="F271" s="131" t="s">
        <v>133</v>
      </c>
      <c r="G271" s="123"/>
      <c r="H271" s="123"/>
      <c r="I271" s="223"/>
      <c r="J271" s="128">
        <v>4500000</v>
      </c>
      <c r="K271" s="39"/>
      <c r="L271" s="102"/>
      <c r="M271" s="102"/>
      <c r="N271" s="102"/>
      <c r="O271" s="92" t="s">
        <v>131</v>
      </c>
      <c r="P271" s="39"/>
      <c r="Q271" s="35"/>
      <c r="R271" s="35"/>
      <c r="S271" s="35"/>
      <c r="T271" s="40">
        <f t="shared" si="132"/>
        <v>0</v>
      </c>
      <c r="U271" s="35"/>
      <c r="V271" s="35"/>
      <c r="W271" s="35"/>
      <c r="X271" s="40">
        <f t="shared" si="133"/>
        <v>0</v>
      </c>
      <c r="Y271" s="35"/>
      <c r="Z271" s="77">
        <v>4500000</v>
      </c>
      <c r="AA271" s="35"/>
      <c r="AB271" s="40">
        <f t="shared" si="134"/>
        <v>4500000</v>
      </c>
      <c r="AC271" s="35"/>
      <c r="AD271" s="35"/>
      <c r="AE271" s="35"/>
      <c r="AF271" s="40">
        <f t="shared" si="135"/>
        <v>0</v>
      </c>
      <c r="AG271" s="40">
        <f t="shared" si="136"/>
        <v>4500000</v>
      </c>
      <c r="AH271" s="41">
        <f t="shared" si="137"/>
        <v>2.8315998666983463E-2</v>
      </c>
      <c r="AI271" s="42">
        <f t="shared" si="138"/>
        <v>1.9123993599836808E-3</v>
      </c>
    </row>
    <row r="272" spans="1:35" outlineLevel="1">
      <c r="A272" s="16">
        <v>13</v>
      </c>
      <c r="B272" s="79" t="s">
        <v>789</v>
      </c>
      <c r="C272" s="81">
        <v>41912</v>
      </c>
      <c r="D272" s="78" t="s">
        <v>796</v>
      </c>
      <c r="E272" s="254"/>
      <c r="F272" s="92" t="s">
        <v>133</v>
      </c>
      <c r="G272" s="31"/>
      <c r="H272" s="31"/>
      <c r="I272" s="223"/>
      <c r="J272" s="128">
        <v>4500000</v>
      </c>
      <c r="K272" s="39"/>
      <c r="L272" s="102"/>
      <c r="M272" s="102"/>
      <c r="N272" s="102"/>
      <c r="O272" s="92" t="s">
        <v>131</v>
      </c>
      <c r="P272" s="39"/>
      <c r="Q272" s="35"/>
      <c r="R272" s="35"/>
      <c r="S272" s="35"/>
      <c r="T272" s="40">
        <f t="shared" si="132"/>
        <v>0</v>
      </c>
      <c r="U272" s="35"/>
      <c r="V272" s="35"/>
      <c r="W272" s="35"/>
      <c r="X272" s="40">
        <f t="shared" si="133"/>
        <v>0</v>
      </c>
      <c r="Y272" s="35"/>
      <c r="Z272" s="77">
        <v>4500000</v>
      </c>
      <c r="AA272" s="35"/>
      <c r="AB272" s="40">
        <f t="shared" si="134"/>
        <v>4500000</v>
      </c>
      <c r="AC272" s="35"/>
      <c r="AD272" s="35"/>
      <c r="AE272" s="35"/>
      <c r="AF272" s="40">
        <f t="shared" si="135"/>
        <v>0</v>
      </c>
      <c r="AG272" s="40">
        <f t="shared" si="136"/>
        <v>4500000</v>
      </c>
      <c r="AH272" s="41">
        <f t="shared" si="137"/>
        <v>2.8315998666983463E-2</v>
      </c>
      <c r="AI272" s="42">
        <f t="shared" si="138"/>
        <v>1.9123993599836808E-3</v>
      </c>
    </row>
    <row r="273" spans="1:35" outlineLevel="1">
      <c r="A273" s="16">
        <v>14</v>
      </c>
      <c r="B273" s="79" t="s">
        <v>1048</v>
      </c>
      <c r="C273" s="81">
        <v>41918</v>
      </c>
      <c r="D273" s="78" t="s">
        <v>355</v>
      </c>
      <c r="E273" s="254"/>
      <c r="F273" s="92" t="s">
        <v>133</v>
      </c>
      <c r="G273" s="31"/>
      <c r="H273" s="31"/>
      <c r="I273" s="223"/>
      <c r="J273" s="128">
        <v>4500000</v>
      </c>
      <c r="K273" s="129"/>
      <c r="L273" s="102"/>
      <c r="M273" s="102"/>
      <c r="N273" s="102"/>
      <c r="O273" s="92" t="s">
        <v>131</v>
      </c>
      <c r="P273" s="129"/>
      <c r="Q273" s="35"/>
      <c r="R273" s="35"/>
      <c r="S273" s="35"/>
      <c r="T273" s="40">
        <f t="shared" si="132"/>
        <v>0</v>
      </c>
      <c r="U273" s="35"/>
      <c r="V273" s="35"/>
      <c r="W273" s="35"/>
      <c r="X273" s="40">
        <f t="shared" si="133"/>
        <v>0</v>
      </c>
      <c r="Y273" s="35"/>
      <c r="Z273" s="86"/>
      <c r="AA273" s="35"/>
      <c r="AB273" s="40">
        <f t="shared" si="134"/>
        <v>0</v>
      </c>
      <c r="AC273" s="128">
        <v>4500000</v>
      </c>
      <c r="AD273" s="35"/>
      <c r="AE273" s="35"/>
      <c r="AF273" s="40">
        <f t="shared" si="135"/>
        <v>4500000</v>
      </c>
      <c r="AG273" s="40">
        <f t="shared" si="136"/>
        <v>4500000</v>
      </c>
      <c r="AH273" s="41">
        <f t="shared" ref="AH273:AH276" si="139">IF(ISERROR(AG273/$I$259),0,AG273/$I$259)</f>
        <v>2.8315998666983463E-2</v>
      </c>
      <c r="AI273" s="42">
        <f t="shared" ref="AI273:AI276" si="140">IF(ISERROR(AG273/$AG$386),"-",AG273/$AG$386)</f>
        <v>1.9123993599836808E-3</v>
      </c>
    </row>
    <row r="274" spans="1:35" outlineLevel="1">
      <c r="A274" s="16">
        <v>15</v>
      </c>
      <c r="B274" s="79" t="s">
        <v>1049</v>
      </c>
      <c r="C274" s="81">
        <v>41918</v>
      </c>
      <c r="D274" s="78" t="s">
        <v>971</v>
      </c>
      <c r="E274" s="254"/>
      <c r="F274" s="92" t="s">
        <v>133</v>
      </c>
      <c r="G274" s="31"/>
      <c r="H274" s="31"/>
      <c r="I274" s="223"/>
      <c r="J274" s="128">
        <v>11000000</v>
      </c>
      <c r="K274" s="129"/>
      <c r="L274" s="102"/>
      <c r="M274" s="102"/>
      <c r="N274" s="102"/>
      <c r="O274" s="92" t="s">
        <v>131</v>
      </c>
      <c r="P274" s="129"/>
      <c r="Q274" s="35"/>
      <c r="R274" s="35"/>
      <c r="S274" s="35"/>
      <c r="T274" s="40">
        <f t="shared" si="132"/>
        <v>0</v>
      </c>
      <c r="U274" s="35"/>
      <c r="V274" s="35"/>
      <c r="W274" s="35"/>
      <c r="X274" s="40">
        <f t="shared" si="133"/>
        <v>0</v>
      </c>
      <c r="Y274" s="35"/>
      <c r="Z274" s="86"/>
      <c r="AA274" s="35"/>
      <c r="AB274" s="40">
        <f t="shared" si="134"/>
        <v>0</v>
      </c>
      <c r="AC274" s="128">
        <v>11000000</v>
      </c>
      <c r="AD274" s="35"/>
      <c r="AE274" s="35"/>
      <c r="AF274" s="40">
        <f t="shared" si="135"/>
        <v>11000000</v>
      </c>
      <c r="AG274" s="40">
        <f t="shared" si="136"/>
        <v>11000000</v>
      </c>
      <c r="AH274" s="41">
        <f t="shared" si="139"/>
        <v>6.9216885630404013E-2</v>
      </c>
      <c r="AI274" s="42">
        <f t="shared" si="140"/>
        <v>4.6747539910712201E-3</v>
      </c>
    </row>
    <row r="275" spans="1:35" outlineLevel="1">
      <c r="A275" s="16">
        <v>16</v>
      </c>
      <c r="B275" s="79" t="s">
        <v>1050</v>
      </c>
      <c r="C275" s="81">
        <v>41918</v>
      </c>
      <c r="D275" s="78" t="s">
        <v>1051</v>
      </c>
      <c r="E275" s="254"/>
      <c r="F275" s="100" t="s">
        <v>133</v>
      </c>
      <c r="G275" s="31"/>
      <c r="H275" s="31"/>
      <c r="I275" s="223"/>
      <c r="J275" s="128">
        <v>5000000</v>
      </c>
      <c r="K275" s="129"/>
      <c r="L275" s="102"/>
      <c r="M275" s="102"/>
      <c r="N275" s="102"/>
      <c r="O275" s="92" t="s">
        <v>131</v>
      </c>
      <c r="P275" s="129"/>
      <c r="Q275" s="35"/>
      <c r="R275" s="35"/>
      <c r="S275" s="35"/>
      <c r="T275" s="40">
        <f t="shared" si="132"/>
        <v>0</v>
      </c>
      <c r="U275" s="35"/>
      <c r="V275" s="35"/>
      <c r="W275" s="35"/>
      <c r="X275" s="40">
        <f t="shared" si="133"/>
        <v>0</v>
      </c>
      <c r="Y275" s="35"/>
      <c r="Z275" s="86"/>
      <c r="AA275" s="35"/>
      <c r="AB275" s="40">
        <f t="shared" si="134"/>
        <v>0</v>
      </c>
      <c r="AC275" s="128">
        <v>5000000</v>
      </c>
      <c r="AD275" s="35"/>
      <c r="AE275" s="35"/>
      <c r="AF275" s="40">
        <f t="shared" si="135"/>
        <v>5000000</v>
      </c>
      <c r="AG275" s="40">
        <f t="shared" si="136"/>
        <v>5000000</v>
      </c>
      <c r="AH275" s="41">
        <f t="shared" si="139"/>
        <v>3.1462220741092735E-2</v>
      </c>
      <c r="AI275" s="42">
        <f t="shared" si="140"/>
        <v>2.1248881777596452E-3</v>
      </c>
    </row>
    <row r="276" spans="1:35" outlineLevel="1">
      <c r="A276" s="119">
        <v>17</v>
      </c>
      <c r="B276" s="120" t="s">
        <v>1052</v>
      </c>
      <c r="C276" s="121">
        <v>41918</v>
      </c>
      <c r="D276" s="168" t="s">
        <v>353</v>
      </c>
      <c r="E276" s="254"/>
      <c r="F276" s="92" t="s">
        <v>133</v>
      </c>
      <c r="G276" s="123"/>
      <c r="H276" s="123"/>
      <c r="I276" s="223"/>
      <c r="J276" s="128">
        <v>4500000</v>
      </c>
      <c r="K276" s="129"/>
      <c r="L276" s="102"/>
      <c r="M276" s="102"/>
      <c r="N276" s="102"/>
      <c r="O276" s="92" t="s">
        <v>131</v>
      </c>
      <c r="P276" s="129"/>
      <c r="Q276" s="35"/>
      <c r="R276" s="35"/>
      <c r="S276" s="35"/>
      <c r="T276" s="40">
        <f t="shared" si="132"/>
        <v>0</v>
      </c>
      <c r="U276" s="35"/>
      <c r="V276" s="35"/>
      <c r="W276" s="35"/>
      <c r="X276" s="40">
        <f t="shared" si="133"/>
        <v>0</v>
      </c>
      <c r="Y276" s="35"/>
      <c r="Z276" s="86"/>
      <c r="AA276" s="35"/>
      <c r="AB276" s="40">
        <f t="shared" si="134"/>
        <v>0</v>
      </c>
      <c r="AC276" s="128">
        <v>4500000</v>
      </c>
      <c r="AD276" s="35"/>
      <c r="AE276" s="35"/>
      <c r="AF276" s="40">
        <f t="shared" si="135"/>
        <v>4500000</v>
      </c>
      <c r="AG276" s="40">
        <f t="shared" si="136"/>
        <v>4500000</v>
      </c>
      <c r="AH276" s="41">
        <f t="shared" si="139"/>
        <v>2.8315998666983463E-2</v>
      </c>
      <c r="AI276" s="42">
        <f t="shared" si="140"/>
        <v>1.9123993599836808E-3</v>
      </c>
    </row>
    <row r="277" spans="1:35" outlineLevel="1">
      <c r="A277" s="119">
        <v>18</v>
      </c>
      <c r="B277" s="92" t="s">
        <v>1155</v>
      </c>
      <c r="C277" s="82">
        <v>41957</v>
      </c>
      <c r="D277" s="171" t="s">
        <v>1156</v>
      </c>
      <c r="E277" s="254"/>
      <c r="F277" s="92" t="s">
        <v>133</v>
      </c>
      <c r="G277" s="31"/>
      <c r="H277" s="31"/>
      <c r="I277" s="223"/>
      <c r="J277" s="128">
        <v>4500000</v>
      </c>
      <c r="K277" s="129"/>
      <c r="L277" s="102"/>
      <c r="M277" s="102"/>
      <c r="N277" s="102"/>
      <c r="O277" s="92" t="s">
        <v>131</v>
      </c>
      <c r="P277" s="129"/>
      <c r="Q277" s="35"/>
      <c r="R277" s="35"/>
      <c r="S277" s="35"/>
      <c r="T277" s="40">
        <f t="shared" ref="T277:T289" si="141">SUM(Q277:S277)</f>
        <v>0</v>
      </c>
      <c r="U277" s="35"/>
      <c r="V277" s="35"/>
      <c r="W277" s="35"/>
      <c r="X277" s="40">
        <f t="shared" ref="X277:X289" si="142">SUM(U277:W277)</f>
        <v>0</v>
      </c>
      <c r="Y277" s="35"/>
      <c r="Z277" s="86"/>
      <c r="AA277" s="35"/>
      <c r="AB277" s="40">
        <f t="shared" ref="AB277:AB289" si="143">SUM(Y277:AA277)</f>
        <v>0</v>
      </c>
      <c r="AC277" s="128"/>
      <c r="AD277" s="128">
        <v>4500000</v>
      </c>
      <c r="AE277" s="35"/>
      <c r="AF277" s="40">
        <f t="shared" si="135"/>
        <v>4500000</v>
      </c>
      <c r="AG277" s="40">
        <f t="shared" si="136"/>
        <v>4500000</v>
      </c>
      <c r="AH277" s="41">
        <f t="shared" ref="AH277:AH289" si="144">IF(ISERROR(AG277/$I$259),0,AG277/$I$259)</f>
        <v>2.8315998666983463E-2</v>
      </c>
      <c r="AI277" s="42">
        <f t="shared" ref="AI277:AI289" si="145">IF(ISERROR(AG277/$AG$386),"-",AG277/$AG$386)</f>
        <v>1.9123993599836808E-3</v>
      </c>
    </row>
    <row r="278" spans="1:35" ht="22.5" outlineLevel="1">
      <c r="A278" s="119">
        <v>19</v>
      </c>
      <c r="B278" s="92" t="s">
        <v>1157</v>
      </c>
      <c r="C278" s="82">
        <v>41962</v>
      </c>
      <c r="D278" s="171" t="s">
        <v>1126</v>
      </c>
      <c r="E278" s="254"/>
      <c r="F278" s="92" t="s">
        <v>133</v>
      </c>
      <c r="G278" s="31"/>
      <c r="H278" s="31"/>
      <c r="I278" s="223"/>
      <c r="J278" s="128">
        <v>4500000</v>
      </c>
      <c r="K278" s="129"/>
      <c r="L278" s="102"/>
      <c r="M278" s="102"/>
      <c r="N278" s="102"/>
      <c r="O278" s="92" t="s">
        <v>131</v>
      </c>
      <c r="P278" s="129"/>
      <c r="Q278" s="35"/>
      <c r="R278" s="35"/>
      <c r="S278" s="35"/>
      <c r="T278" s="40">
        <f t="shared" si="141"/>
        <v>0</v>
      </c>
      <c r="U278" s="35"/>
      <c r="V278" s="35"/>
      <c r="W278" s="35"/>
      <c r="X278" s="40">
        <f t="shared" si="142"/>
        <v>0</v>
      </c>
      <c r="Y278" s="35"/>
      <c r="Z278" s="86"/>
      <c r="AA278" s="35"/>
      <c r="AB278" s="40">
        <f t="shared" si="143"/>
        <v>0</v>
      </c>
      <c r="AC278" s="128"/>
      <c r="AD278" s="128">
        <v>4500000</v>
      </c>
      <c r="AE278" s="35"/>
      <c r="AF278" s="40">
        <f t="shared" si="135"/>
        <v>4500000</v>
      </c>
      <c r="AG278" s="40">
        <f t="shared" si="136"/>
        <v>4500000</v>
      </c>
      <c r="AH278" s="41">
        <f t="shared" si="144"/>
        <v>2.8315998666983463E-2</v>
      </c>
      <c r="AI278" s="42">
        <f t="shared" si="145"/>
        <v>1.9123993599836808E-3</v>
      </c>
    </row>
    <row r="279" spans="1:35" outlineLevel="1">
      <c r="A279" s="119">
        <v>20</v>
      </c>
      <c r="B279" s="92" t="s">
        <v>1158</v>
      </c>
      <c r="C279" s="82">
        <v>41957</v>
      </c>
      <c r="D279" s="171" t="s">
        <v>1127</v>
      </c>
      <c r="E279" s="254"/>
      <c r="F279" s="92" t="s">
        <v>133</v>
      </c>
      <c r="G279" s="31"/>
      <c r="H279" s="31"/>
      <c r="I279" s="223"/>
      <c r="J279" s="128">
        <v>4500000</v>
      </c>
      <c r="K279" s="129"/>
      <c r="L279" s="102"/>
      <c r="M279" s="102"/>
      <c r="N279" s="102"/>
      <c r="O279" s="92" t="s">
        <v>131</v>
      </c>
      <c r="P279" s="129"/>
      <c r="Q279" s="35"/>
      <c r="R279" s="35"/>
      <c r="S279" s="35"/>
      <c r="T279" s="40">
        <f t="shared" si="141"/>
        <v>0</v>
      </c>
      <c r="U279" s="35"/>
      <c r="V279" s="35"/>
      <c r="W279" s="35"/>
      <c r="X279" s="40">
        <f t="shared" si="142"/>
        <v>0</v>
      </c>
      <c r="Y279" s="35"/>
      <c r="Z279" s="86"/>
      <c r="AA279" s="35"/>
      <c r="AB279" s="40">
        <f t="shared" si="143"/>
        <v>0</v>
      </c>
      <c r="AC279" s="128"/>
      <c r="AD279" s="128">
        <v>4500000</v>
      </c>
      <c r="AE279" s="35"/>
      <c r="AF279" s="40">
        <f t="shared" si="135"/>
        <v>4500000</v>
      </c>
      <c r="AG279" s="40">
        <f t="shared" si="136"/>
        <v>4500000</v>
      </c>
      <c r="AH279" s="41">
        <f t="shared" si="144"/>
        <v>2.8315998666983463E-2</v>
      </c>
      <c r="AI279" s="42">
        <f t="shared" si="145"/>
        <v>1.9123993599836808E-3</v>
      </c>
    </row>
    <row r="280" spans="1:35" outlineLevel="1">
      <c r="A280" s="119">
        <v>21</v>
      </c>
      <c r="B280" s="92" t="s">
        <v>1159</v>
      </c>
      <c r="C280" s="82">
        <v>41970</v>
      </c>
      <c r="D280" s="171" t="s">
        <v>1128</v>
      </c>
      <c r="E280" s="254"/>
      <c r="F280" s="92" t="s">
        <v>133</v>
      </c>
      <c r="G280" s="31"/>
      <c r="H280" s="31"/>
      <c r="I280" s="223"/>
      <c r="J280" s="128">
        <v>4500000</v>
      </c>
      <c r="K280" s="129"/>
      <c r="L280" s="102"/>
      <c r="M280" s="102"/>
      <c r="N280" s="102"/>
      <c r="O280" s="92" t="s">
        <v>131</v>
      </c>
      <c r="P280" s="129"/>
      <c r="Q280" s="35"/>
      <c r="R280" s="35"/>
      <c r="S280" s="35"/>
      <c r="T280" s="40">
        <f t="shared" si="141"/>
        <v>0</v>
      </c>
      <c r="U280" s="35"/>
      <c r="V280" s="35"/>
      <c r="W280" s="35"/>
      <c r="X280" s="40">
        <f t="shared" si="142"/>
        <v>0</v>
      </c>
      <c r="Y280" s="35"/>
      <c r="Z280" s="86"/>
      <c r="AA280" s="35"/>
      <c r="AB280" s="40">
        <f t="shared" si="143"/>
        <v>0</v>
      </c>
      <c r="AC280" s="128"/>
      <c r="AD280" s="128">
        <v>4500000</v>
      </c>
      <c r="AE280" s="35"/>
      <c r="AF280" s="40">
        <f t="shared" si="135"/>
        <v>4500000</v>
      </c>
      <c r="AG280" s="40">
        <f t="shared" si="136"/>
        <v>4500000</v>
      </c>
      <c r="AH280" s="41">
        <f t="shared" si="144"/>
        <v>2.8315998666983463E-2</v>
      </c>
      <c r="AI280" s="42">
        <f t="shared" si="145"/>
        <v>1.9123993599836808E-3</v>
      </c>
    </row>
    <row r="281" spans="1:35" outlineLevel="1">
      <c r="A281" s="119">
        <v>22</v>
      </c>
      <c r="B281" s="92" t="s">
        <v>1160</v>
      </c>
      <c r="C281" s="82">
        <v>41962</v>
      </c>
      <c r="D281" s="171" t="s">
        <v>1129</v>
      </c>
      <c r="E281" s="254"/>
      <c r="F281" s="92" t="s">
        <v>133</v>
      </c>
      <c r="G281" s="31"/>
      <c r="H281" s="31"/>
      <c r="I281" s="223"/>
      <c r="J281" s="128">
        <v>15500000</v>
      </c>
      <c r="K281" s="129"/>
      <c r="L281" s="102"/>
      <c r="M281" s="102"/>
      <c r="N281" s="102"/>
      <c r="O281" s="92" t="s">
        <v>131</v>
      </c>
      <c r="P281" s="129"/>
      <c r="Q281" s="35"/>
      <c r="R281" s="35"/>
      <c r="S281" s="35"/>
      <c r="T281" s="40">
        <f t="shared" si="141"/>
        <v>0</v>
      </c>
      <c r="U281" s="35"/>
      <c r="V281" s="35"/>
      <c r="W281" s="35"/>
      <c r="X281" s="40">
        <f t="shared" si="142"/>
        <v>0</v>
      </c>
      <c r="Y281" s="35"/>
      <c r="Z281" s="86"/>
      <c r="AA281" s="35"/>
      <c r="AB281" s="40">
        <f t="shared" si="143"/>
        <v>0</v>
      </c>
      <c r="AC281" s="128"/>
      <c r="AD281" s="128">
        <v>15500000</v>
      </c>
      <c r="AE281" s="35"/>
      <c r="AF281" s="40">
        <f t="shared" si="135"/>
        <v>15500000</v>
      </c>
      <c r="AG281" s="40">
        <f t="shared" si="136"/>
        <v>15500000</v>
      </c>
      <c r="AH281" s="41">
        <f t="shared" si="144"/>
        <v>9.7532884297387476E-2</v>
      </c>
      <c r="AI281" s="42">
        <f t="shared" si="145"/>
        <v>6.5871533510549005E-3</v>
      </c>
    </row>
    <row r="282" spans="1:35" outlineLevel="1">
      <c r="A282" s="119">
        <v>23</v>
      </c>
      <c r="B282" s="92" t="s">
        <v>511</v>
      </c>
      <c r="C282" s="82">
        <v>41951</v>
      </c>
      <c r="D282" s="171" t="s">
        <v>1130</v>
      </c>
      <c r="E282" s="254"/>
      <c r="F282" s="92" t="s">
        <v>133</v>
      </c>
      <c r="G282" s="31"/>
      <c r="H282" s="31"/>
      <c r="I282" s="223"/>
      <c r="J282" s="128">
        <v>5000000</v>
      </c>
      <c r="K282" s="129"/>
      <c r="L282" s="102"/>
      <c r="M282" s="102"/>
      <c r="N282" s="102"/>
      <c r="O282" s="92" t="s">
        <v>131</v>
      </c>
      <c r="P282" s="129"/>
      <c r="Q282" s="35"/>
      <c r="R282" s="35"/>
      <c r="S282" s="35"/>
      <c r="T282" s="40">
        <f t="shared" si="141"/>
        <v>0</v>
      </c>
      <c r="U282" s="35"/>
      <c r="V282" s="35"/>
      <c r="W282" s="35"/>
      <c r="X282" s="40">
        <f t="shared" si="142"/>
        <v>0</v>
      </c>
      <c r="Y282" s="35"/>
      <c r="Z282" s="86"/>
      <c r="AA282" s="35"/>
      <c r="AB282" s="40">
        <f t="shared" si="143"/>
        <v>0</v>
      </c>
      <c r="AC282" s="128"/>
      <c r="AD282" s="128">
        <v>5000000</v>
      </c>
      <c r="AE282" s="35"/>
      <c r="AF282" s="40">
        <f t="shared" si="135"/>
        <v>5000000</v>
      </c>
      <c r="AG282" s="40">
        <f t="shared" si="136"/>
        <v>5000000</v>
      </c>
      <c r="AH282" s="41">
        <f t="shared" si="144"/>
        <v>3.1462220741092735E-2</v>
      </c>
      <c r="AI282" s="42">
        <f t="shared" si="145"/>
        <v>2.1248881777596452E-3</v>
      </c>
    </row>
    <row r="283" spans="1:35" outlineLevel="1">
      <c r="A283" s="119">
        <v>24</v>
      </c>
      <c r="B283" s="92" t="s">
        <v>1161</v>
      </c>
      <c r="C283" s="82">
        <v>41970</v>
      </c>
      <c r="D283" s="171" t="s">
        <v>1162</v>
      </c>
      <c r="E283" s="254"/>
      <c r="F283" s="92" t="s">
        <v>133</v>
      </c>
      <c r="G283" s="31"/>
      <c r="H283" s="31"/>
      <c r="I283" s="223"/>
      <c r="J283" s="128">
        <v>4500000</v>
      </c>
      <c r="K283" s="129"/>
      <c r="L283" s="102"/>
      <c r="M283" s="102"/>
      <c r="N283" s="102"/>
      <c r="O283" s="92" t="s">
        <v>131</v>
      </c>
      <c r="P283" s="129"/>
      <c r="Q283" s="35"/>
      <c r="R283" s="35"/>
      <c r="S283" s="35"/>
      <c r="T283" s="40">
        <f t="shared" si="141"/>
        <v>0</v>
      </c>
      <c r="U283" s="35"/>
      <c r="V283" s="35"/>
      <c r="W283" s="35"/>
      <c r="X283" s="40">
        <f t="shared" si="142"/>
        <v>0</v>
      </c>
      <c r="Y283" s="35"/>
      <c r="Z283" s="86"/>
      <c r="AA283" s="35"/>
      <c r="AB283" s="40">
        <f t="shared" si="143"/>
        <v>0</v>
      </c>
      <c r="AC283" s="128"/>
      <c r="AD283" s="128">
        <v>4500000</v>
      </c>
      <c r="AE283" s="35"/>
      <c r="AF283" s="40">
        <f t="shared" si="135"/>
        <v>4500000</v>
      </c>
      <c r="AG283" s="40">
        <f t="shared" si="136"/>
        <v>4500000</v>
      </c>
      <c r="AH283" s="41">
        <f t="shared" si="144"/>
        <v>2.8315998666983463E-2</v>
      </c>
      <c r="AI283" s="42">
        <f t="shared" si="145"/>
        <v>1.9123993599836808E-3</v>
      </c>
    </row>
    <row r="284" spans="1:35" outlineLevel="1">
      <c r="A284" s="119">
        <v>25</v>
      </c>
      <c r="B284" s="92" t="s">
        <v>1163</v>
      </c>
      <c r="C284" s="82">
        <v>41957</v>
      </c>
      <c r="D284" s="171" t="s">
        <v>1132</v>
      </c>
      <c r="E284" s="254"/>
      <c r="F284" s="92" t="s">
        <v>133</v>
      </c>
      <c r="G284" s="31"/>
      <c r="H284" s="31"/>
      <c r="I284" s="223"/>
      <c r="J284" s="128">
        <v>4500000</v>
      </c>
      <c r="K284" s="129"/>
      <c r="L284" s="102"/>
      <c r="M284" s="102"/>
      <c r="N284" s="102"/>
      <c r="O284" s="92" t="s">
        <v>131</v>
      </c>
      <c r="P284" s="129"/>
      <c r="Q284" s="35"/>
      <c r="R284" s="35"/>
      <c r="S284" s="35"/>
      <c r="T284" s="40">
        <f t="shared" si="141"/>
        <v>0</v>
      </c>
      <c r="U284" s="35"/>
      <c r="V284" s="35"/>
      <c r="W284" s="35"/>
      <c r="X284" s="40">
        <f t="shared" si="142"/>
        <v>0</v>
      </c>
      <c r="Y284" s="35"/>
      <c r="Z284" s="86"/>
      <c r="AA284" s="35"/>
      <c r="AB284" s="40">
        <f t="shared" si="143"/>
        <v>0</v>
      </c>
      <c r="AC284" s="128"/>
      <c r="AD284" s="128">
        <v>4500000</v>
      </c>
      <c r="AE284" s="35"/>
      <c r="AF284" s="40">
        <f t="shared" si="135"/>
        <v>4500000</v>
      </c>
      <c r="AG284" s="40">
        <f t="shared" si="136"/>
        <v>4500000</v>
      </c>
      <c r="AH284" s="41">
        <f t="shared" si="144"/>
        <v>2.8315998666983463E-2</v>
      </c>
      <c r="AI284" s="42">
        <f t="shared" si="145"/>
        <v>1.9123993599836808E-3</v>
      </c>
    </row>
    <row r="285" spans="1:35" outlineLevel="1">
      <c r="A285" s="119">
        <v>26</v>
      </c>
      <c r="B285" s="92" t="s">
        <v>1164</v>
      </c>
      <c r="C285" s="82">
        <v>41957</v>
      </c>
      <c r="D285" s="171" t="s">
        <v>1133</v>
      </c>
      <c r="E285" s="254"/>
      <c r="F285" s="92" t="s">
        <v>133</v>
      </c>
      <c r="G285" s="31"/>
      <c r="H285" s="31"/>
      <c r="I285" s="223"/>
      <c r="J285" s="128">
        <v>6000000</v>
      </c>
      <c r="K285" s="129"/>
      <c r="L285" s="102"/>
      <c r="M285" s="102"/>
      <c r="N285" s="102"/>
      <c r="O285" s="92" t="s">
        <v>131</v>
      </c>
      <c r="P285" s="129"/>
      <c r="Q285" s="35"/>
      <c r="R285" s="35"/>
      <c r="S285" s="35"/>
      <c r="T285" s="40">
        <f t="shared" si="141"/>
        <v>0</v>
      </c>
      <c r="U285" s="35"/>
      <c r="V285" s="35"/>
      <c r="W285" s="35"/>
      <c r="X285" s="40">
        <f t="shared" si="142"/>
        <v>0</v>
      </c>
      <c r="Y285" s="35"/>
      <c r="Z285" s="86"/>
      <c r="AA285" s="35"/>
      <c r="AB285" s="40">
        <f t="shared" si="143"/>
        <v>0</v>
      </c>
      <c r="AC285" s="128"/>
      <c r="AD285" s="128">
        <v>6000000</v>
      </c>
      <c r="AE285" s="35"/>
      <c r="AF285" s="40">
        <f t="shared" si="135"/>
        <v>6000000</v>
      </c>
      <c r="AG285" s="40">
        <f t="shared" si="136"/>
        <v>6000000</v>
      </c>
      <c r="AH285" s="41">
        <f t="shared" si="144"/>
        <v>3.7754664889311285E-2</v>
      </c>
      <c r="AI285" s="42">
        <f t="shared" si="145"/>
        <v>2.5498658133115745E-3</v>
      </c>
    </row>
    <row r="286" spans="1:35" outlineLevel="1">
      <c r="A286" s="119">
        <v>27</v>
      </c>
      <c r="B286" s="92" t="s">
        <v>1165</v>
      </c>
      <c r="C286" s="82">
        <v>41957</v>
      </c>
      <c r="D286" s="171" t="s">
        <v>1134</v>
      </c>
      <c r="E286" s="254"/>
      <c r="F286" s="92" t="s">
        <v>133</v>
      </c>
      <c r="G286" s="31"/>
      <c r="H286" s="31"/>
      <c r="I286" s="223"/>
      <c r="J286" s="128">
        <v>4500000</v>
      </c>
      <c r="K286" s="129"/>
      <c r="L286" s="102"/>
      <c r="M286" s="102"/>
      <c r="N286" s="102"/>
      <c r="O286" s="92" t="s">
        <v>131</v>
      </c>
      <c r="P286" s="129"/>
      <c r="Q286" s="35"/>
      <c r="R286" s="35"/>
      <c r="S286" s="35"/>
      <c r="T286" s="40">
        <f t="shared" si="141"/>
        <v>0</v>
      </c>
      <c r="U286" s="35"/>
      <c r="V286" s="35"/>
      <c r="W286" s="35"/>
      <c r="X286" s="40">
        <f t="shared" si="142"/>
        <v>0</v>
      </c>
      <c r="Y286" s="35"/>
      <c r="Z286" s="86"/>
      <c r="AA286" s="35"/>
      <c r="AB286" s="40">
        <f t="shared" si="143"/>
        <v>0</v>
      </c>
      <c r="AC286" s="128"/>
      <c r="AD286" s="128">
        <v>4500000</v>
      </c>
      <c r="AE286" s="35"/>
      <c r="AF286" s="40">
        <f t="shared" si="135"/>
        <v>4500000</v>
      </c>
      <c r="AG286" s="40">
        <f t="shared" si="136"/>
        <v>4500000</v>
      </c>
      <c r="AH286" s="41">
        <f t="shared" si="144"/>
        <v>2.8315998666983463E-2</v>
      </c>
      <c r="AI286" s="42">
        <f t="shared" si="145"/>
        <v>1.9123993599836808E-3</v>
      </c>
    </row>
    <row r="287" spans="1:35" outlineLevel="1">
      <c r="A287" s="119">
        <v>28</v>
      </c>
      <c r="B287" s="92" t="s">
        <v>1166</v>
      </c>
      <c r="C287" s="82">
        <v>41957</v>
      </c>
      <c r="D287" s="171" t="s">
        <v>1135</v>
      </c>
      <c r="E287" s="254"/>
      <c r="F287" s="92" t="s">
        <v>133</v>
      </c>
      <c r="G287" s="31"/>
      <c r="H287" s="31"/>
      <c r="I287" s="223"/>
      <c r="J287" s="128">
        <v>5000000</v>
      </c>
      <c r="K287" s="129"/>
      <c r="L287" s="102"/>
      <c r="M287" s="102"/>
      <c r="N287" s="102"/>
      <c r="O287" s="92" t="s">
        <v>131</v>
      </c>
      <c r="P287" s="129"/>
      <c r="Q287" s="35"/>
      <c r="R287" s="35"/>
      <c r="S287" s="35"/>
      <c r="T287" s="40">
        <f t="shared" si="141"/>
        <v>0</v>
      </c>
      <c r="U287" s="35"/>
      <c r="V287" s="35"/>
      <c r="W287" s="35"/>
      <c r="X287" s="40">
        <f t="shared" si="142"/>
        <v>0</v>
      </c>
      <c r="Y287" s="35"/>
      <c r="Z287" s="86"/>
      <c r="AA287" s="35"/>
      <c r="AB287" s="40">
        <f t="shared" si="143"/>
        <v>0</v>
      </c>
      <c r="AC287" s="128"/>
      <c r="AD287" s="128">
        <v>5000000</v>
      </c>
      <c r="AE287" s="35"/>
      <c r="AF287" s="40">
        <f t="shared" si="135"/>
        <v>5000000</v>
      </c>
      <c r="AG287" s="40">
        <f t="shared" si="136"/>
        <v>5000000</v>
      </c>
      <c r="AH287" s="41">
        <f t="shared" si="144"/>
        <v>3.1462220741092735E-2</v>
      </c>
      <c r="AI287" s="42">
        <f t="shared" si="145"/>
        <v>2.1248881777596452E-3</v>
      </c>
    </row>
    <row r="288" spans="1:35" outlineLevel="1">
      <c r="A288" s="119">
        <v>29</v>
      </c>
      <c r="B288" s="92" t="s">
        <v>1167</v>
      </c>
      <c r="C288" s="82">
        <v>41957</v>
      </c>
      <c r="D288" s="171" t="s">
        <v>1136</v>
      </c>
      <c r="E288" s="254"/>
      <c r="F288" s="92" t="s">
        <v>133</v>
      </c>
      <c r="G288" s="31"/>
      <c r="H288" s="31"/>
      <c r="I288" s="223"/>
      <c r="J288" s="128">
        <v>5000000</v>
      </c>
      <c r="K288" s="129"/>
      <c r="L288" s="102"/>
      <c r="M288" s="102"/>
      <c r="N288" s="102"/>
      <c r="O288" s="92" t="s">
        <v>131</v>
      </c>
      <c r="P288" s="129"/>
      <c r="Q288" s="35"/>
      <c r="R288" s="35"/>
      <c r="S288" s="35"/>
      <c r="T288" s="40">
        <f t="shared" si="141"/>
        <v>0</v>
      </c>
      <c r="U288" s="35"/>
      <c r="V288" s="35"/>
      <c r="W288" s="35"/>
      <c r="X288" s="40">
        <f t="shared" si="142"/>
        <v>0</v>
      </c>
      <c r="Y288" s="35"/>
      <c r="Z288" s="86"/>
      <c r="AA288" s="35"/>
      <c r="AB288" s="40">
        <f t="shared" si="143"/>
        <v>0</v>
      </c>
      <c r="AC288" s="128"/>
      <c r="AD288" s="128">
        <v>5000000</v>
      </c>
      <c r="AE288" s="35"/>
      <c r="AF288" s="40">
        <f t="shared" si="135"/>
        <v>5000000</v>
      </c>
      <c r="AG288" s="40">
        <f t="shared" si="136"/>
        <v>5000000</v>
      </c>
      <c r="AH288" s="41">
        <f t="shared" si="144"/>
        <v>3.1462220741092735E-2</v>
      </c>
      <c r="AI288" s="42">
        <f t="shared" si="145"/>
        <v>2.1248881777596452E-3</v>
      </c>
    </row>
    <row r="289" spans="1:35" outlineLevel="1">
      <c r="A289" s="119">
        <v>30</v>
      </c>
      <c r="B289" s="92" t="s">
        <v>511</v>
      </c>
      <c r="C289" s="82">
        <v>41951</v>
      </c>
      <c r="D289" s="171" t="s">
        <v>1137</v>
      </c>
      <c r="E289" s="255"/>
      <c r="F289" s="92" t="s">
        <v>133</v>
      </c>
      <c r="G289" s="31"/>
      <c r="H289" s="31"/>
      <c r="I289" s="180"/>
      <c r="J289" s="128">
        <v>5000000</v>
      </c>
      <c r="K289" s="129"/>
      <c r="L289" s="102"/>
      <c r="M289" s="102"/>
      <c r="N289" s="102"/>
      <c r="O289" s="92" t="s">
        <v>131</v>
      </c>
      <c r="P289" s="129"/>
      <c r="Q289" s="35"/>
      <c r="R289" s="35"/>
      <c r="S289" s="35"/>
      <c r="T289" s="40">
        <f t="shared" si="141"/>
        <v>0</v>
      </c>
      <c r="U289" s="35"/>
      <c r="V289" s="35"/>
      <c r="W289" s="35"/>
      <c r="X289" s="40">
        <f t="shared" si="142"/>
        <v>0</v>
      </c>
      <c r="Y289" s="35"/>
      <c r="Z289" s="86"/>
      <c r="AA289" s="35"/>
      <c r="AB289" s="40">
        <f t="shared" si="143"/>
        <v>0</v>
      </c>
      <c r="AC289" s="128"/>
      <c r="AD289" s="128">
        <v>5000000</v>
      </c>
      <c r="AE289" s="35"/>
      <c r="AF289" s="40">
        <f t="shared" si="135"/>
        <v>5000000</v>
      </c>
      <c r="AG289" s="40">
        <f t="shared" si="136"/>
        <v>5000000</v>
      </c>
      <c r="AH289" s="41">
        <f t="shared" si="144"/>
        <v>3.1462220741092735E-2</v>
      </c>
      <c r="AI289" s="42">
        <f t="shared" si="145"/>
        <v>2.1248881777596452E-3</v>
      </c>
    </row>
    <row r="290" spans="1:35" ht="12.75" customHeight="1">
      <c r="A290" s="181" t="s">
        <v>67</v>
      </c>
      <c r="B290" s="182"/>
      <c r="C290" s="182"/>
      <c r="D290" s="182"/>
      <c r="E290" s="182"/>
      <c r="F290" s="182"/>
      <c r="G290" s="182"/>
      <c r="H290" s="183"/>
      <c r="I290" s="55">
        <f>SUM(I259:I259)</f>
        <v>158920759</v>
      </c>
      <c r="J290" s="55">
        <f>SUM(J260:J289)</f>
        <v>158920759</v>
      </c>
      <c r="K290" s="74"/>
      <c r="L290" s="55">
        <f>SUM(L260:L260)</f>
        <v>0</v>
      </c>
      <c r="M290" s="55">
        <f>SUM(M260:M260)</f>
        <v>0</v>
      </c>
      <c r="N290" s="55">
        <f>SUM(N260:N260)</f>
        <v>0</v>
      </c>
      <c r="O290" s="57"/>
      <c r="P290" s="75"/>
      <c r="Q290" s="55">
        <f t="shared" ref="Q290:AB290" si="146">SUM(Q260:Q260)</f>
        <v>0</v>
      </c>
      <c r="R290" s="55">
        <f t="shared" si="146"/>
        <v>0</v>
      </c>
      <c r="S290" s="55">
        <f t="shared" si="146"/>
        <v>0</v>
      </c>
      <c r="T290" s="60">
        <f t="shared" si="146"/>
        <v>0</v>
      </c>
      <c r="U290" s="55">
        <f t="shared" si="146"/>
        <v>0</v>
      </c>
      <c r="V290" s="55">
        <f t="shared" si="146"/>
        <v>0</v>
      </c>
      <c r="W290" s="55">
        <f t="shared" si="146"/>
        <v>0</v>
      </c>
      <c r="X290" s="60">
        <f t="shared" si="146"/>
        <v>0</v>
      </c>
      <c r="Y290" s="55">
        <f>SUM(Y260:Y272)</f>
        <v>0</v>
      </c>
      <c r="Z290" s="55">
        <f t="shared" ref="Z290:AA290" si="147">SUM(Z260:Z272)</f>
        <v>60920759</v>
      </c>
      <c r="AA290" s="55">
        <f t="shared" si="147"/>
        <v>0</v>
      </c>
      <c r="AB290" s="60">
        <f t="shared" si="146"/>
        <v>5420759</v>
      </c>
      <c r="AC290" s="55">
        <f>SUM(AC260:AC289)</f>
        <v>25000000</v>
      </c>
      <c r="AD290" s="55">
        <f t="shared" ref="AD290:AE290" si="148">SUM(AD260:AD289)</f>
        <v>73000000</v>
      </c>
      <c r="AE290" s="55">
        <f t="shared" si="148"/>
        <v>0</v>
      </c>
      <c r="AF290" s="60">
        <f>SUM(AF260:AF289)</f>
        <v>98000000</v>
      </c>
      <c r="AG290" s="53">
        <f>SUM(AG260:AG289)</f>
        <v>158920759</v>
      </c>
      <c r="AH290" s="54">
        <f>IF(ISERROR(AG290/I290),0,AG290/I290)</f>
        <v>1</v>
      </c>
      <c r="AI290" s="54">
        <f>IF(ISERROR(AG290/$AG$386),0,AG290/$AG$386)</f>
        <v>6.7537768399937956E-2</v>
      </c>
    </row>
    <row r="291" spans="1:35" ht="12.75" customHeight="1">
      <c r="A291" s="36"/>
      <c r="B291" s="187" t="s">
        <v>68</v>
      </c>
      <c r="C291" s="188"/>
      <c r="D291" s="189"/>
      <c r="E291" s="18"/>
      <c r="F291" s="19"/>
      <c r="G291" s="20"/>
      <c r="H291" s="20"/>
      <c r="I291" s="179">
        <v>43675085</v>
      </c>
      <c r="J291" s="22"/>
      <c r="K291" s="23"/>
      <c r="L291" s="24"/>
      <c r="M291" s="24"/>
      <c r="N291" s="24"/>
      <c r="O291" s="19"/>
      <c r="P291" s="25"/>
      <c r="Q291" s="22"/>
      <c r="R291" s="22"/>
      <c r="S291" s="22"/>
      <c r="T291" s="22"/>
      <c r="U291" s="22"/>
      <c r="V291" s="22"/>
      <c r="W291" s="22"/>
      <c r="X291" s="22"/>
      <c r="Y291" s="22"/>
      <c r="Z291" s="22"/>
      <c r="AA291" s="22"/>
      <c r="AB291" s="22"/>
      <c r="AC291" s="22"/>
      <c r="AD291" s="22"/>
      <c r="AE291" s="22"/>
      <c r="AF291" s="22"/>
      <c r="AG291" s="22"/>
      <c r="AH291" s="26"/>
      <c r="AI291" s="26"/>
    </row>
    <row r="292" spans="1:35" outlineLevel="1">
      <c r="A292" s="16">
        <v>1</v>
      </c>
      <c r="B292" s="158" t="s">
        <v>1279</v>
      </c>
      <c r="C292" s="159">
        <v>41914</v>
      </c>
      <c r="D292" s="78" t="s">
        <v>1053</v>
      </c>
      <c r="E292" s="268" t="s">
        <v>132</v>
      </c>
      <c r="F292" s="19" t="s">
        <v>133</v>
      </c>
      <c r="G292" s="31"/>
      <c r="H292" s="31"/>
      <c r="I292" s="223"/>
      <c r="J292" s="128">
        <v>4350000</v>
      </c>
      <c r="K292" s="256" t="s">
        <v>682</v>
      </c>
      <c r="L292" s="35"/>
      <c r="M292" s="35"/>
      <c r="N292" s="35"/>
      <c r="O292" s="92" t="s">
        <v>131</v>
      </c>
      <c r="P292" s="39"/>
      <c r="Q292" s="35"/>
      <c r="R292" s="35"/>
      <c r="S292" s="35"/>
      <c r="T292" s="40">
        <f>SUM(Q292:S292)</f>
        <v>0</v>
      </c>
      <c r="U292" s="35"/>
      <c r="V292" s="35"/>
      <c r="W292" s="35"/>
      <c r="X292" s="40">
        <f>SUM(U292:W292)</f>
        <v>0</v>
      </c>
      <c r="Y292" s="35"/>
      <c r="Z292" s="35"/>
      <c r="AA292" s="35"/>
      <c r="AB292" s="40">
        <f>SUM(Y292:AA292)</f>
        <v>0</v>
      </c>
      <c r="AC292" s="128">
        <v>4350000</v>
      </c>
      <c r="AD292" s="35"/>
      <c r="AE292" s="35"/>
      <c r="AF292" s="40">
        <f>SUM(AC292:AE292)</f>
        <v>4350000</v>
      </c>
      <c r="AG292" s="40">
        <f>SUM(T292,X292,AB292,AF292)</f>
        <v>4350000</v>
      </c>
      <c r="AH292" s="41">
        <f>IF(ISERROR(AG292/$I$291),0,AG292/$I$291)</f>
        <v>9.9599119269029465E-2</v>
      </c>
      <c r="AI292" s="42">
        <f>IF(ISERROR(AG292/$AG$386),"-",AG292/$AG$386)</f>
        <v>1.8486527146508915E-3</v>
      </c>
    </row>
    <row r="293" spans="1:35" outlineLevel="1">
      <c r="A293" s="16">
        <v>2</v>
      </c>
      <c r="B293" s="158" t="s">
        <v>1280</v>
      </c>
      <c r="C293" s="159">
        <v>41936</v>
      </c>
      <c r="D293" s="78" t="s">
        <v>1054</v>
      </c>
      <c r="E293" s="269"/>
      <c r="F293" s="19" t="s">
        <v>133</v>
      </c>
      <c r="G293" s="31"/>
      <c r="H293" s="31"/>
      <c r="I293" s="223"/>
      <c r="J293" s="128">
        <v>5500000</v>
      </c>
      <c r="K293" s="257"/>
      <c r="L293" s="35"/>
      <c r="M293" s="35"/>
      <c r="N293" s="35"/>
      <c r="O293" s="92" t="s">
        <v>131</v>
      </c>
      <c r="P293" s="39"/>
      <c r="Q293" s="35"/>
      <c r="R293" s="35"/>
      <c r="S293" s="35"/>
      <c r="T293" s="40">
        <f t="shared" ref="T293:T296" si="149">SUM(Q293:S293)</f>
        <v>0</v>
      </c>
      <c r="U293" s="35"/>
      <c r="V293" s="35"/>
      <c r="W293" s="35"/>
      <c r="X293" s="40">
        <f t="shared" ref="X293:X296" si="150">SUM(U293:W293)</f>
        <v>0</v>
      </c>
      <c r="Y293" s="35"/>
      <c r="Z293" s="35"/>
      <c r="AA293" s="35"/>
      <c r="AB293" s="40">
        <f t="shared" ref="AB293:AB296" si="151">SUM(Y293:AA293)</f>
        <v>0</v>
      </c>
      <c r="AC293" s="128">
        <v>5500000</v>
      </c>
      <c r="AD293" s="35"/>
      <c r="AE293" s="35"/>
      <c r="AF293" s="40">
        <f t="shared" ref="AF293:AF300" si="152">SUM(AC293:AE293)</f>
        <v>5500000</v>
      </c>
      <c r="AG293" s="40">
        <f t="shared" ref="AG293:AG297" si="153">SUM(T293,X293,AB293,AF293)</f>
        <v>5500000</v>
      </c>
      <c r="AH293" s="41">
        <f t="shared" ref="AH293:AH296" si="154">IF(ISERROR(AG293/$I$291),0,AG293/$I$291)</f>
        <v>0.12592992091486485</v>
      </c>
      <c r="AI293" s="42">
        <f t="shared" ref="AI293:AI296" si="155">IF(ISERROR(AG293/$AG$386),"-",AG293/$AG$386)</f>
        <v>2.3373769955356101E-3</v>
      </c>
    </row>
    <row r="294" spans="1:35" outlineLevel="1">
      <c r="A294" s="16">
        <v>3</v>
      </c>
      <c r="B294" s="158" t="s">
        <v>1281</v>
      </c>
      <c r="C294" s="159">
        <v>41933</v>
      </c>
      <c r="D294" s="78" t="s">
        <v>1055</v>
      </c>
      <c r="E294" s="269"/>
      <c r="F294" s="160">
        <v>41933</v>
      </c>
      <c r="G294" s="31"/>
      <c r="H294" s="31"/>
      <c r="I294" s="223"/>
      <c r="J294" s="128">
        <v>4350000</v>
      </c>
      <c r="K294" s="257"/>
      <c r="L294" s="35"/>
      <c r="M294" s="35"/>
      <c r="N294" s="35"/>
      <c r="O294" s="92" t="s">
        <v>131</v>
      </c>
      <c r="P294" s="39"/>
      <c r="Q294" s="35"/>
      <c r="R294" s="35"/>
      <c r="S294" s="35"/>
      <c r="T294" s="40">
        <f t="shared" si="149"/>
        <v>0</v>
      </c>
      <c r="U294" s="35"/>
      <c r="V294" s="35"/>
      <c r="W294" s="35"/>
      <c r="X294" s="40">
        <f t="shared" si="150"/>
        <v>0</v>
      </c>
      <c r="Y294" s="35"/>
      <c r="Z294" s="35"/>
      <c r="AA294" s="35"/>
      <c r="AB294" s="40">
        <f t="shared" si="151"/>
        <v>0</v>
      </c>
      <c r="AC294" s="128">
        <v>4350000</v>
      </c>
      <c r="AD294" s="35"/>
      <c r="AE294" s="35"/>
      <c r="AF294" s="40">
        <f t="shared" si="152"/>
        <v>4350000</v>
      </c>
      <c r="AG294" s="40">
        <f t="shared" si="153"/>
        <v>4350000</v>
      </c>
      <c r="AH294" s="41">
        <f t="shared" si="154"/>
        <v>9.9599119269029465E-2</v>
      </c>
      <c r="AI294" s="42">
        <f t="shared" si="155"/>
        <v>1.8486527146508915E-3</v>
      </c>
    </row>
    <row r="295" spans="1:35" outlineLevel="1">
      <c r="A295" s="16">
        <v>4</v>
      </c>
      <c r="B295" s="158" t="s">
        <v>1282</v>
      </c>
      <c r="C295" s="159">
        <v>41914</v>
      </c>
      <c r="D295" s="78" t="s">
        <v>1056</v>
      </c>
      <c r="E295" s="269"/>
      <c r="F295" s="19" t="s">
        <v>133</v>
      </c>
      <c r="G295" s="31"/>
      <c r="H295" s="31"/>
      <c r="I295" s="223"/>
      <c r="J295" s="128">
        <v>4350000</v>
      </c>
      <c r="K295" s="257"/>
      <c r="L295" s="35"/>
      <c r="M295" s="35"/>
      <c r="N295" s="35"/>
      <c r="O295" s="92" t="s">
        <v>131</v>
      </c>
      <c r="P295" s="39"/>
      <c r="Q295" s="35"/>
      <c r="R295" s="35"/>
      <c r="S295" s="35"/>
      <c r="T295" s="40">
        <f t="shared" si="149"/>
        <v>0</v>
      </c>
      <c r="U295" s="35"/>
      <c r="V295" s="35"/>
      <c r="W295" s="35"/>
      <c r="X295" s="40">
        <f t="shared" si="150"/>
        <v>0</v>
      </c>
      <c r="Y295" s="35"/>
      <c r="Z295" s="35"/>
      <c r="AA295" s="35"/>
      <c r="AB295" s="40">
        <f t="shared" si="151"/>
        <v>0</v>
      </c>
      <c r="AC295" s="128">
        <v>4350000</v>
      </c>
      <c r="AD295" s="35"/>
      <c r="AE295" s="35"/>
      <c r="AF295" s="40">
        <f t="shared" si="152"/>
        <v>4350000</v>
      </c>
      <c r="AG295" s="40">
        <f t="shared" si="153"/>
        <v>4350000</v>
      </c>
      <c r="AH295" s="41">
        <f t="shared" si="154"/>
        <v>9.9599119269029465E-2</v>
      </c>
      <c r="AI295" s="42">
        <f t="shared" si="155"/>
        <v>1.8486527146508915E-3</v>
      </c>
    </row>
    <row r="296" spans="1:35" outlineLevel="1">
      <c r="A296" s="16">
        <v>5</v>
      </c>
      <c r="B296" s="161" t="s">
        <v>1283</v>
      </c>
      <c r="C296" s="162">
        <v>41933</v>
      </c>
      <c r="D296" s="157" t="s">
        <v>1057</v>
      </c>
      <c r="E296" s="269"/>
      <c r="F296" s="19" t="s">
        <v>133</v>
      </c>
      <c r="G296" s="31"/>
      <c r="H296" s="31"/>
      <c r="I296" s="223"/>
      <c r="J296" s="128">
        <v>4350000</v>
      </c>
      <c r="K296" s="257"/>
      <c r="L296" s="35"/>
      <c r="M296" s="35"/>
      <c r="N296" s="35"/>
      <c r="O296" s="92" t="s">
        <v>131</v>
      </c>
      <c r="P296" s="39"/>
      <c r="Q296" s="35"/>
      <c r="R296" s="35"/>
      <c r="S296" s="35"/>
      <c r="T296" s="40">
        <f t="shared" si="149"/>
        <v>0</v>
      </c>
      <c r="U296" s="35"/>
      <c r="V296" s="35"/>
      <c r="W296" s="35"/>
      <c r="X296" s="40">
        <f t="shared" si="150"/>
        <v>0</v>
      </c>
      <c r="Y296" s="35"/>
      <c r="Z296" s="35"/>
      <c r="AA296" s="35"/>
      <c r="AB296" s="40">
        <f t="shared" si="151"/>
        <v>0</v>
      </c>
      <c r="AC296" s="128">
        <v>4350000</v>
      </c>
      <c r="AD296" s="35"/>
      <c r="AE296" s="35"/>
      <c r="AF296" s="40">
        <f t="shared" si="152"/>
        <v>4350000</v>
      </c>
      <c r="AG296" s="40">
        <f t="shared" si="153"/>
        <v>4350000</v>
      </c>
      <c r="AH296" s="41">
        <f t="shared" si="154"/>
        <v>9.9599119269029465E-2</v>
      </c>
      <c r="AI296" s="42">
        <f t="shared" si="155"/>
        <v>1.8486527146508915E-3</v>
      </c>
    </row>
    <row r="297" spans="1:35" outlineLevel="1">
      <c r="A297" s="16">
        <v>6</v>
      </c>
      <c r="B297" s="92" t="s">
        <v>1284</v>
      </c>
      <c r="C297" s="167">
        <v>41960</v>
      </c>
      <c r="D297" s="157" t="s">
        <v>1151</v>
      </c>
      <c r="E297" s="269"/>
      <c r="F297" s="19" t="s">
        <v>133</v>
      </c>
      <c r="G297" s="82">
        <v>41964</v>
      </c>
      <c r="H297" s="82">
        <v>42247</v>
      </c>
      <c r="I297" s="223"/>
      <c r="J297" s="128">
        <v>4350000</v>
      </c>
      <c r="K297" s="257"/>
      <c r="L297" s="35"/>
      <c r="M297" s="35"/>
      <c r="N297" s="35"/>
      <c r="O297" s="92" t="s">
        <v>131</v>
      </c>
      <c r="P297" s="129"/>
      <c r="Q297" s="35"/>
      <c r="R297" s="35"/>
      <c r="S297" s="35"/>
      <c r="T297" s="40">
        <f t="shared" ref="T297:T300" si="156">SUM(Q297:S297)</f>
        <v>0</v>
      </c>
      <c r="U297" s="35"/>
      <c r="V297" s="35"/>
      <c r="W297" s="35"/>
      <c r="X297" s="40">
        <f t="shared" ref="X297:X300" si="157">SUM(U297:W297)</f>
        <v>0</v>
      </c>
      <c r="Y297" s="35"/>
      <c r="Z297" s="35"/>
      <c r="AA297" s="35"/>
      <c r="AB297" s="40">
        <f t="shared" ref="AB297:AB300" si="158">SUM(Y297:AA297)</f>
        <v>0</v>
      </c>
      <c r="AC297" s="128"/>
      <c r="AD297" s="128">
        <v>4350000</v>
      </c>
      <c r="AE297" s="35"/>
      <c r="AF297" s="40">
        <f t="shared" si="152"/>
        <v>4350000</v>
      </c>
      <c r="AG297" s="40">
        <f t="shared" si="153"/>
        <v>4350000</v>
      </c>
      <c r="AH297" s="41">
        <f t="shared" ref="AH297" si="159">IF(ISERROR(AG297/$I$291),0,AG297/$I$291)</f>
        <v>9.9599119269029465E-2</v>
      </c>
      <c r="AI297" s="42">
        <f t="shared" ref="AI297" si="160">IF(ISERROR(AG297/$AG$386),"-",AG297/$AG$386)</f>
        <v>1.8486527146508915E-3</v>
      </c>
    </row>
    <row r="298" spans="1:35" outlineLevel="1">
      <c r="A298" s="16">
        <v>7</v>
      </c>
      <c r="B298" s="92" t="s">
        <v>1285</v>
      </c>
      <c r="C298" s="167">
        <v>41955</v>
      </c>
      <c r="D298" s="157" t="s">
        <v>1152</v>
      </c>
      <c r="E298" s="269"/>
      <c r="F298" s="19" t="s">
        <v>133</v>
      </c>
      <c r="G298" s="82">
        <v>41964</v>
      </c>
      <c r="H298" s="82">
        <v>42145</v>
      </c>
      <c r="I298" s="223"/>
      <c r="J298" s="128">
        <v>4350000</v>
      </c>
      <c r="K298" s="257"/>
      <c r="L298" s="35"/>
      <c r="M298" s="35"/>
      <c r="N298" s="35"/>
      <c r="O298" s="92" t="s">
        <v>131</v>
      </c>
      <c r="P298" s="129"/>
      <c r="Q298" s="35"/>
      <c r="R298" s="35"/>
      <c r="S298" s="35"/>
      <c r="T298" s="40">
        <f t="shared" si="156"/>
        <v>0</v>
      </c>
      <c r="U298" s="35"/>
      <c r="V298" s="35"/>
      <c r="W298" s="35"/>
      <c r="X298" s="40">
        <f t="shared" si="157"/>
        <v>0</v>
      </c>
      <c r="Y298" s="35"/>
      <c r="Z298" s="35"/>
      <c r="AA298" s="35"/>
      <c r="AB298" s="40">
        <f t="shared" si="158"/>
        <v>0</v>
      </c>
      <c r="AC298" s="128"/>
      <c r="AD298" s="128">
        <v>4350000</v>
      </c>
      <c r="AE298" s="35"/>
      <c r="AF298" s="40">
        <f t="shared" si="152"/>
        <v>4350000</v>
      </c>
      <c r="AG298" s="40">
        <f>SUM(T298,X298,AB298,AF298)</f>
        <v>4350000</v>
      </c>
      <c r="AH298" s="41">
        <f>IF(ISERROR(AG298/$I$291),0,AG298/$I$291)</f>
        <v>9.9599119269029465E-2</v>
      </c>
      <c r="AI298" s="42">
        <f>IF(ISERROR(AG298/$AG$386),"-",AG298/$AG$386)</f>
        <v>1.8486527146508915E-3</v>
      </c>
    </row>
    <row r="299" spans="1:35" outlineLevel="1">
      <c r="A299" s="16">
        <v>8</v>
      </c>
      <c r="B299" s="92" t="s">
        <v>1286</v>
      </c>
      <c r="C299" s="167">
        <v>41971</v>
      </c>
      <c r="D299" s="101" t="s">
        <v>1278</v>
      </c>
      <c r="E299" s="269"/>
      <c r="F299" s="178" t="s">
        <v>133</v>
      </c>
      <c r="G299" s="82">
        <v>41971</v>
      </c>
      <c r="H299" s="82">
        <v>42185</v>
      </c>
      <c r="I299" s="223"/>
      <c r="J299" s="128">
        <v>7725082</v>
      </c>
      <c r="K299" s="257"/>
      <c r="L299" s="35"/>
      <c r="M299" s="35"/>
      <c r="N299" s="35"/>
      <c r="O299" s="92" t="s">
        <v>131</v>
      </c>
      <c r="P299" s="129"/>
      <c r="Q299" s="35"/>
      <c r="R299" s="35"/>
      <c r="S299" s="35"/>
      <c r="T299" s="40">
        <f t="shared" si="156"/>
        <v>0</v>
      </c>
      <c r="U299" s="35"/>
      <c r="V299" s="35"/>
      <c r="W299" s="35"/>
      <c r="X299" s="40">
        <f t="shared" si="157"/>
        <v>0</v>
      </c>
      <c r="Y299" s="35"/>
      <c r="Z299" s="35"/>
      <c r="AA299" s="35"/>
      <c r="AB299" s="40">
        <f t="shared" si="158"/>
        <v>0</v>
      </c>
      <c r="AC299" s="128"/>
      <c r="AD299" s="128"/>
      <c r="AE299" s="128">
        <v>7725082</v>
      </c>
      <c r="AF299" s="40">
        <f t="shared" si="152"/>
        <v>7725082</v>
      </c>
      <c r="AG299" s="40">
        <f t="shared" ref="AG299:AG300" si="161">SUM(T299,X299,AB299,AF299)</f>
        <v>7725082</v>
      </c>
      <c r="AH299" s="41">
        <f t="shared" ref="AH299:AH300" si="162">IF(ISERROR(AG299/$I$291),0,AG299/$I$291)</f>
        <v>0.1768761755128811</v>
      </c>
      <c r="AI299" s="42">
        <f t="shared" ref="AI299:AI300" si="163">IF(ISERROR(AG299/$AG$386),"-",AG299/$AG$386)</f>
        <v>3.2829870828047676E-3</v>
      </c>
    </row>
    <row r="300" spans="1:35" outlineLevel="1">
      <c r="A300" s="16">
        <v>9</v>
      </c>
      <c r="B300" s="92" t="s">
        <v>1287</v>
      </c>
      <c r="C300" s="167">
        <v>41991</v>
      </c>
      <c r="D300" s="168" t="s">
        <v>1152</v>
      </c>
      <c r="E300" s="270"/>
      <c r="F300" s="178" t="s">
        <v>133</v>
      </c>
      <c r="G300" s="82">
        <v>41991</v>
      </c>
      <c r="H300" s="82">
        <v>42185</v>
      </c>
      <c r="I300" s="180"/>
      <c r="J300" s="128">
        <v>4350000</v>
      </c>
      <c r="K300" s="258"/>
      <c r="L300" s="35"/>
      <c r="M300" s="35"/>
      <c r="N300" s="35"/>
      <c r="O300" s="92" t="s">
        <v>131</v>
      </c>
      <c r="P300" s="129"/>
      <c r="Q300" s="35"/>
      <c r="R300" s="35"/>
      <c r="S300" s="35"/>
      <c r="T300" s="40">
        <f t="shared" si="156"/>
        <v>0</v>
      </c>
      <c r="U300" s="35"/>
      <c r="V300" s="35"/>
      <c r="W300" s="35"/>
      <c r="X300" s="40">
        <f t="shared" si="157"/>
        <v>0</v>
      </c>
      <c r="Y300" s="35"/>
      <c r="Z300" s="35"/>
      <c r="AA300" s="35"/>
      <c r="AB300" s="40">
        <f t="shared" si="158"/>
        <v>0</v>
      </c>
      <c r="AC300" s="128"/>
      <c r="AD300" s="128"/>
      <c r="AE300" s="128">
        <v>4350000</v>
      </c>
      <c r="AF300" s="40">
        <f t="shared" si="152"/>
        <v>4350000</v>
      </c>
      <c r="AG300" s="40">
        <f t="shared" si="161"/>
        <v>4350000</v>
      </c>
      <c r="AH300" s="41">
        <f t="shared" si="162"/>
        <v>9.9599119269029465E-2</v>
      </c>
      <c r="AI300" s="42">
        <f t="shared" si="163"/>
        <v>1.8486527146508915E-3</v>
      </c>
    </row>
    <row r="301" spans="1:35" ht="12.75" customHeight="1">
      <c r="A301" s="181" t="s">
        <v>69</v>
      </c>
      <c r="B301" s="182"/>
      <c r="C301" s="182"/>
      <c r="D301" s="182"/>
      <c r="E301" s="182"/>
      <c r="F301" s="182"/>
      <c r="G301" s="182"/>
      <c r="H301" s="183"/>
      <c r="I301" s="55">
        <f>SUM(I291:I291)</f>
        <v>43675085</v>
      </c>
      <c r="J301" s="55">
        <f>SUM(J292:J300)</f>
        <v>43675082</v>
      </c>
      <c r="K301" s="74"/>
      <c r="L301" s="55">
        <f>SUM(L292:L292)</f>
        <v>0</v>
      </c>
      <c r="M301" s="55">
        <f>SUM(M292:M292)</f>
        <v>0</v>
      </c>
      <c r="N301" s="55">
        <f>SUM(N292:N292)</f>
        <v>0</v>
      </c>
      <c r="O301" s="57"/>
      <c r="P301" s="75"/>
      <c r="Q301" s="55">
        <f t="shared" ref="Q301:AB301" si="164">SUM(Q292:Q292)</f>
        <v>0</v>
      </c>
      <c r="R301" s="55">
        <f t="shared" si="164"/>
        <v>0</v>
      </c>
      <c r="S301" s="55">
        <f t="shared" si="164"/>
        <v>0</v>
      </c>
      <c r="T301" s="60">
        <f t="shared" si="164"/>
        <v>0</v>
      </c>
      <c r="U301" s="55">
        <f t="shared" si="164"/>
        <v>0</v>
      </c>
      <c r="V301" s="55">
        <f t="shared" si="164"/>
        <v>0</v>
      </c>
      <c r="W301" s="55">
        <f t="shared" si="164"/>
        <v>0</v>
      </c>
      <c r="X301" s="60">
        <f t="shared" si="164"/>
        <v>0</v>
      </c>
      <c r="Y301" s="55">
        <f t="shared" si="164"/>
        <v>0</v>
      </c>
      <c r="Z301" s="55">
        <f t="shared" si="164"/>
        <v>0</v>
      </c>
      <c r="AA301" s="55">
        <f t="shared" si="164"/>
        <v>0</v>
      </c>
      <c r="AB301" s="60">
        <f t="shared" si="164"/>
        <v>0</v>
      </c>
      <c r="AC301" s="55">
        <f>SUM(AC292:AC300)</f>
        <v>22900000</v>
      </c>
      <c r="AD301" s="55">
        <f>SUM(AD292:AD300)</f>
        <v>8700000</v>
      </c>
      <c r="AE301" s="55">
        <f>SUM(AE292:AE300)</f>
        <v>12075082</v>
      </c>
      <c r="AF301" s="60">
        <f>SUM(AF292:AF300)</f>
        <v>43675082</v>
      </c>
      <c r="AG301" s="53">
        <f>SUM(AG292:AG300)</f>
        <v>43675082</v>
      </c>
      <c r="AH301" s="54">
        <f>IF(ISERROR(AG301/I301),0,AG301/I301)</f>
        <v>0.99999993131095222</v>
      </c>
      <c r="AI301" s="54">
        <f>IF(ISERROR(AG301/$AG$386),0,AG301/$AG$386)</f>
        <v>1.8560933080896617E-2</v>
      </c>
    </row>
    <row r="302" spans="1:35" ht="12.75" customHeight="1">
      <c r="A302" s="36"/>
      <c r="B302" s="187" t="s">
        <v>18</v>
      </c>
      <c r="C302" s="188"/>
      <c r="D302" s="189"/>
      <c r="E302" s="18"/>
      <c r="F302" s="19"/>
      <c r="G302" s="20"/>
      <c r="H302" s="20"/>
      <c r="I302" s="179">
        <v>53718785</v>
      </c>
      <c r="J302" s="22"/>
      <c r="K302" s="23"/>
      <c r="L302" s="24"/>
      <c r="M302" s="24"/>
      <c r="N302" s="24"/>
      <c r="O302" s="19"/>
      <c r="P302" s="25"/>
      <c r="Q302" s="22"/>
      <c r="R302" s="22"/>
      <c r="S302" s="22"/>
      <c r="T302" s="22"/>
      <c r="U302" s="22"/>
      <c r="V302" s="22"/>
      <c r="W302" s="22"/>
      <c r="X302" s="22"/>
      <c r="Y302" s="22"/>
      <c r="Z302" s="22"/>
      <c r="AA302" s="22"/>
      <c r="AB302" s="22"/>
      <c r="AC302" s="22"/>
      <c r="AD302" s="22"/>
      <c r="AE302" s="22"/>
      <c r="AF302" s="22"/>
      <c r="AG302" s="22"/>
      <c r="AH302" s="26"/>
      <c r="AI302" s="26"/>
    </row>
    <row r="303" spans="1:35" outlineLevel="1">
      <c r="A303" s="16">
        <v>1</v>
      </c>
      <c r="B303" s="79" t="s">
        <v>402</v>
      </c>
      <c r="C303" s="81">
        <v>41828</v>
      </c>
      <c r="D303" s="78" t="s">
        <v>141</v>
      </c>
      <c r="E303" s="253" t="s">
        <v>132</v>
      </c>
      <c r="F303" s="79" t="s">
        <v>133</v>
      </c>
      <c r="G303" s="27"/>
      <c r="H303" s="27"/>
      <c r="I303" s="223"/>
      <c r="J303" s="77">
        <v>3000000</v>
      </c>
      <c r="K303" s="28"/>
      <c r="L303" s="35"/>
      <c r="M303" s="35"/>
      <c r="N303" s="35"/>
      <c r="O303" s="79" t="s">
        <v>131</v>
      </c>
      <c r="P303" s="28"/>
      <c r="Q303" s="35"/>
      <c r="R303" s="35"/>
      <c r="S303" s="35"/>
      <c r="T303" s="40">
        <f>SUM(Q303:S303)</f>
        <v>0</v>
      </c>
      <c r="U303" s="35"/>
      <c r="V303" s="35"/>
      <c r="W303" s="35"/>
      <c r="X303" s="40">
        <f>SUM(U303:W303)</f>
        <v>0</v>
      </c>
      <c r="Y303" s="77">
        <v>3000000</v>
      </c>
      <c r="Z303" s="35"/>
      <c r="AA303" s="35"/>
      <c r="AB303" s="40">
        <f>SUM(Y303:AA303)</f>
        <v>3000000</v>
      </c>
      <c r="AC303" s="35"/>
      <c r="AD303" s="35"/>
      <c r="AE303" s="35"/>
      <c r="AF303" s="40">
        <f>SUM(AC303:AE303)</f>
        <v>0</v>
      </c>
      <c r="AG303" s="40">
        <f>SUM(T303,X303,AB303,AF303)</f>
        <v>3000000</v>
      </c>
      <c r="AH303" s="41">
        <f>IF(ISERROR(AG303/I302),0,AG303/I302)</f>
        <v>5.5846385952325613E-2</v>
      </c>
      <c r="AI303" s="42">
        <f>IF(ISERROR(AG303/$AG$386),"-",AG303/$AG$386)</f>
        <v>1.2749329066557872E-3</v>
      </c>
    </row>
    <row r="304" spans="1:35" outlineLevel="1">
      <c r="A304" s="16">
        <v>2</v>
      </c>
      <c r="B304" s="79" t="s">
        <v>797</v>
      </c>
      <c r="C304" s="81">
        <v>41843</v>
      </c>
      <c r="D304" s="78" t="s">
        <v>142</v>
      </c>
      <c r="E304" s="254"/>
      <c r="F304" s="79" t="s">
        <v>133</v>
      </c>
      <c r="G304" s="31"/>
      <c r="H304" s="31"/>
      <c r="I304" s="223"/>
      <c r="J304" s="77">
        <v>2350000</v>
      </c>
      <c r="K304" s="32"/>
      <c r="L304" s="35"/>
      <c r="M304" s="35"/>
      <c r="N304" s="35"/>
      <c r="O304" s="79" t="s">
        <v>131</v>
      </c>
      <c r="P304" s="32"/>
      <c r="Q304" s="35"/>
      <c r="R304" s="35"/>
      <c r="S304" s="35"/>
      <c r="T304" s="40">
        <f t="shared" ref="T304:T307" si="165">SUM(Q304:S304)</f>
        <v>0</v>
      </c>
      <c r="U304" s="35"/>
      <c r="V304" s="35"/>
      <c r="W304" s="35"/>
      <c r="X304" s="40">
        <f t="shared" ref="X304:X307" si="166">SUM(U304:W304)</f>
        <v>0</v>
      </c>
      <c r="Y304" s="77">
        <v>2350000</v>
      </c>
      <c r="Z304" s="35"/>
      <c r="AA304" s="35"/>
      <c r="AB304" s="40">
        <f t="shared" ref="AB304:AB307" si="167">SUM(Y304:AA304)</f>
        <v>2350000</v>
      </c>
      <c r="AC304" s="35"/>
      <c r="AD304" s="35"/>
      <c r="AE304" s="35"/>
      <c r="AF304" s="40">
        <f t="shared" ref="AF304:AF307" si="168">SUM(AC304:AE304)</f>
        <v>0</v>
      </c>
      <c r="AG304" s="40">
        <f>SUM(T304,X304,AB304,AF304)</f>
        <v>2350000</v>
      </c>
      <c r="AH304" s="41">
        <f>IF(ISERROR(AG304/I302),0,AG304/I302)</f>
        <v>4.3746335662655067E-2</v>
      </c>
      <c r="AI304" s="42">
        <f>IF(ISERROR(AG304/$AG$386),"-",AG304/$AG$386)</f>
        <v>9.986974435470333E-4</v>
      </c>
    </row>
    <row r="305" spans="1:35" ht="22.5" outlineLevel="1">
      <c r="A305" s="16">
        <v>3</v>
      </c>
      <c r="B305" s="79" t="s">
        <v>411</v>
      </c>
      <c r="C305" s="81">
        <v>41843</v>
      </c>
      <c r="D305" s="78" t="s">
        <v>143</v>
      </c>
      <c r="E305" s="254"/>
      <c r="F305" s="79" t="s">
        <v>133</v>
      </c>
      <c r="G305" s="31"/>
      <c r="H305" s="31"/>
      <c r="I305" s="223"/>
      <c r="J305" s="77">
        <v>4350000</v>
      </c>
      <c r="K305" s="32"/>
      <c r="L305" s="35"/>
      <c r="M305" s="35"/>
      <c r="N305" s="35"/>
      <c r="O305" s="79" t="s">
        <v>131</v>
      </c>
      <c r="P305" s="32"/>
      <c r="Q305" s="35"/>
      <c r="R305" s="35"/>
      <c r="S305" s="35"/>
      <c r="T305" s="40">
        <f t="shared" si="165"/>
        <v>0</v>
      </c>
      <c r="U305" s="35"/>
      <c r="V305" s="35"/>
      <c r="W305" s="35"/>
      <c r="X305" s="40">
        <f t="shared" si="166"/>
        <v>0</v>
      </c>
      <c r="Y305" s="77">
        <v>4350000</v>
      </c>
      <c r="Z305" s="35"/>
      <c r="AA305" s="35"/>
      <c r="AB305" s="40">
        <f t="shared" si="167"/>
        <v>4350000</v>
      </c>
      <c r="AC305" s="35"/>
      <c r="AD305" s="35"/>
      <c r="AE305" s="35"/>
      <c r="AF305" s="40">
        <f t="shared" si="168"/>
        <v>0</v>
      </c>
      <c r="AG305" s="40">
        <f>SUM(T305,X305,AB305,AF305)</f>
        <v>4350000</v>
      </c>
      <c r="AH305" s="41">
        <f>IF(ISERROR(AG305/I302),0,AG305/I302)</f>
        <v>8.0977259630872142E-2</v>
      </c>
      <c r="AI305" s="42">
        <f>IF(ISERROR(AG305/$AG$386),"-",AG305/$AG$386)</f>
        <v>1.8486527146508915E-3</v>
      </c>
    </row>
    <row r="306" spans="1:35" ht="22.5" outlineLevel="1">
      <c r="A306" s="119">
        <v>4</v>
      </c>
      <c r="B306" s="120" t="s">
        <v>798</v>
      </c>
      <c r="C306" s="121">
        <v>41850</v>
      </c>
      <c r="D306" s="122" t="s">
        <v>144</v>
      </c>
      <c r="E306" s="254"/>
      <c r="F306" s="120" t="s">
        <v>133</v>
      </c>
      <c r="G306" s="123"/>
      <c r="H306" s="123"/>
      <c r="I306" s="223"/>
      <c r="J306" s="108">
        <v>23668785</v>
      </c>
      <c r="K306" s="111"/>
      <c r="L306" s="125"/>
      <c r="M306" s="125"/>
      <c r="N306" s="125"/>
      <c r="O306" s="120" t="s">
        <v>131</v>
      </c>
      <c r="P306" s="111"/>
      <c r="Q306" s="35"/>
      <c r="R306" s="35"/>
      <c r="S306" s="35"/>
      <c r="T306" s="40">
        <f t="shared" si="165"/>
        <v>0</v>
      </c>
      <c r="U306" s="35"/>
      <c r="V306" s="35"/>
      <c r="W306" s="35"/>
      <c r="X306" s="40">
        <f t="shared" si="166"/>
        <v>0</v>
      </c>
      <c r="Y306" s="108">
        <v>23668785</v>
      </c>
      <c r="Z306" s="125"/>
      <c r="AA306" s="125"/>
      <c r="AB306" s="40">
        <f t="shared" si="167"/>
        <v>23668785</v>
      </c>
      <c r="AC306" s="35"/>
      <c r="AD306" s="35"/>
      <c r="AE306" s="35"/>
      <c r="AF306" s="40">
        <f t="shared" si="168"/>
        <v>0</v>
      </c>
      <c r="AG306" s="40">
        <f>SUM(T306,X306,AB306,AF306)</f>
        <v>23668785</v>
      </c>
      <c r="AH306" s="41">
        <f>IF(ISERROR(AG306/I302),0,AG306/I302)</f>
        <v>0.44060536737753841</v>
      </c>
      <c r="AI306" s="42">
        <f>IF(ISERROR(AG306/$AG$386),"-",AG306/$AG$386)</f>
        <v>1.0058704285686965E-2</v>
      </c>
    </row>
    <row r="307" spans="1:35" ht="22.5" outlineLevel="1">
      <c r="A307" s="124">
        <v>5</v>
      </c>
      <c r="B307" s="92" t="s">
        <v>414</v>
      </c>
      <c r="C307" s="82">
        <v>41850</v>
      </c>
      <c r="D307" s="101" t="s">
        <v>145</v>
      </c>
      <c r="E307" s="254"/>
      <c r="F307" s="92" t="s">
        <v>133</v>
      </c>
      <c r="G307" s="31"/>
      <c r="H307" s="31"/>
      <c r="I307" s="223"/>
      <c r="J307" s="99">
        <v>3000000</v>
      </c>
      <c r="K307" s="39"/>
      <c r="L307" s="102"/>
      <c r="M307" s="102"/>
      <c r="N307" s="102"/>
      <c r="O307" s="92" t="s">
        <v>131</v>
      </c>
      <c r="P307" s="39"/>
      <c r="Q307" s="35"/>
      <c r="R307" s="35"/>
      <c r="S307" s="35"/>
      <c r="T307" s="40">
        <f t="shared" si="165"/>
        <v>0</v>
      </c>
      <c r="U307" s="35"/>
      <c r="V307" s="35"/>
      <c r="W307" s="35"/>
      <c r="X307" s="40">
        <f t="shared" si="166"/>
        <v>0</v>
      </c>
      <c r="Y307" s="99">
        <v>3000000</v>
      </c>
      <c r="Z307" s="102"/>
      <c r="AA307" s="102"/>
      <c r="AB307" s="40">
        <f t="shared" si="167"/>
        <v>3000000</v>
      </c>
      <c r="AC307" s="35"/>
      <c r="AD307" s="35"/>
      <c r="AE307" s="35"/>
      <c r="AF307" s="40">
        <f t="shared" si="168"/>
        <v>0</v>
      </c>
      <c r="AG307" s="40">
        <f>SUM(T307,X307,AB307,AF307)</f>
        <v>3000000</v>
      </c>
      <c r="AH307" s="41">
        <f>IF(ISERROR(AG307/I302),0,AG307/I302)</f>
        <v>5.5846385952325613E-2</v>
      </c>
      <c r="AI307" s="42">
        <f>IF(ISERROR(AG307/$AG$386),"-",AG307/$AG$386)</f>
        <v>1.2749329066557872E-3</v>
      </c>
    </row>
    <row r="308" spans="1:35" outlineLevel="1">
      <c r="A308" s="124">
        <v>6</v>
      </c>
      <c r="B308" s="92" t="s">
        <v>1059</v>
      </c>
      <c r="C308" s="82">
        <v>41882</v>
      </c>
      <c r="D308" s="101" t="s">
        <v>361</v>
      </c>
      <c r="E308" s="254"/>
      <c r="F308" s="92" t="s">
        <v>133</v>
      </c>
      <c r="G308" s="31"/>
      <c r="H308" s="31"/>
      <c r="I308" s="223"/>
      <c r="J308" s="99">
        <v>4350000</v>
      </c>
      <c r="K308" s="39"/>
      <c r="L308" s="102"/>
      <c r="M308" s="102"/>
      <c r="N308" s="102"/>
      <c r="O308" s="92" t="s">
        <v>131</v>
      </c>
      <c r="P308" s="39"/>
      <c r="Q308" s="35"/>
      <c r="R308" s="35"/>
      <c r="S308" s="35"/>
      <c r="T308" s="40">
        <f t="shared" ref="T308:T310" si="169">SUM(Q308:S308)</f>
        <v>0</v>
      </c>
      <c r="U308" s="35"/>
      <c r="V308" s="35"/>
      <c r="W308" s="35"/>
      <c r="X308" s="40">
        <f t="shared" ref="X308:X310" si="170">SUM(U308:W308)</f>
        <v>0</v>
      </c>
      <c r="Y308" s="99"/>
      <c r="Z308" s="102"/>
      <c r="AA308" s="102">
        <v>4350000</v>
      </c>
      <c r="AB308" s="40">
        <f t="shared" ref="AB308:AB310" si="171">SUM(Y308:AA308)</f>
        <v>4350000</v>
      </c>
      <c r="AC308" s="35"/>
      <c r="AD308" s="35"/>
      <c r="AE308" s="35"/>
      <c r="AF308" s="40">
        <f t="shared" ref="AF308:AF309" si="172">SUM(AC308:AE308)</f>
        <v>0</v>
      </c>
      <c r="AG308" s="40">
        <f t="shared" ref="AG308:AG309" si="173">SUM(T308,X308,AB308,AF308)</f>
        <v>4350000</v>
      </c>
      <c r="AH308" s="41">
        <f>IF(ISERROR(AG308/I302),0,AG308/I302)</f>
        <v>8.0977259630872142E-2</v>
      </c>
      <c r="AI308" s="42">
        <f t="shared" ref="AI308:AI309" si="174">IF(ISERROR(AG308/$AG$386),"-",AG308/$AG$386)</f>
        <v>1.8486527146508915E-3</v>
      </c>
    </row>
    <row r="309" spans="1:35" ht="22.5" outlineLevel="1">
      <c r="A309" s="124">
        <v>7</v>
      </c>
      <c r="B309" s="92" t="s">
        <v>1060</v>
      </c>
      <c r="C309" s="82">
        <v>41906</v>
      </c>
      <c r="D309" s="101" t="s">
        <v>362</v>
      </c>
      <c r="E309" s="254"/>
      <c r="F309" s="92" t="s">
        <v>133</v>
      </c>
      <c r="G309" s="31"/>
      <c r="H309" s="31"/>
      <c r="I309" s="223"/>
      <c r="J309" s="99">
        <v>3000000</v>
      </c>
      <c r="K309" s="39"/>
      <c r="L309" s="102"/>
      <c r="M309" s="102"/>
      <c r="N309" s="102"/>
      <c r="O309" s="92" t="s">
        <v>131</v>
      </c>
      <c r="P309" s="39"/>
      <c r="Q309" s="35"/>
      <c r="R309" s="35"/>
      <c r="S309" s="35"/>
      <c r="T309" s="40">
        <f t="shared" si="169"/>
        <v>0</v>
      </c>
      <c r="U309" s="35"/>
      <c r="V309" s="35"/>
      <c r="W309" s="35"/>
      <c r="X309" s="40">
        <f t="shared" si="170"/>
        <v>0</v>
      </c>
      <c r="Y309" s="99"/>
      <c r="Z309" s="102"/>
      <c r="AA309" s="102">
        <v>3000000</v>
      </c>
      <c r="AB309" s="40">
        <f t="shared" si="171"/>
        <v>3000000</v>
      </c>
      <c r="AC309" s="35"/>
      <c r="AD309" s="35"/>
      <c r="AE309" s="35"/>
      <c r="AF309" s="40">
        <f t="shared" si="172"/>
        <v>0</v>
      </c>
      <c r="AG309" s="40">
        <f t="shared" si="173"/>
        <v>3000000</v>
      </c>
      <c r="AH309" s="41">
        <f>IF(ISERROR(AG309/I302),0,AG309/I302)</f>
        <v>5.5846385952325613E-2</v>
      </c>
      <c r="AI309" s="42">
        <f t="shared" si="174"/>
        <v>1.2749329066557872E-3</v>
      </c>
    </row>
    <row r="310" spans="1:35" outlineLevel="1">
      <c r="A310" s="16">
        <v>8</v>
      </c>
      <c r="B310" s="92" t="s">
        <v>1058</v>
      </c>
      <c r="C310" s="154">
        <v>41942</v>
      </c>
      <c r="D310" s="101" t="s">
        <v>985</v>
      </c>
      <c r="E310" s="255"/>
      <c r="F310" s="92" t="s">
        <v>133</v>
      </c>
      <c r="G310" s="31"/>
      <c r="H310" s="31"/>
      <c r="I310" s="180"/>
      <c r="J310" s="99">
        <v>10000000</v>
      </c>
      <c r="K310" s="129"/>
      <c r="L310" s="102"/>
      <c r="M310" s="102"/>
      <c r="N310" s="102"/>
      <c r="O310" s="92" t="s">
        <v>131</v>
      </c>
      <c r="P310" s="129"/>
      <c r="Q310" s="35"/>
      <c r="R310" s="35"/>
      <c r="S310" s="35"/>
      <c r="T310" s="40">
        <f t="shared" si="169"/>
        <v>0</v>
      </c>
      <c r="U310" s="35"/>
      <c r="V310" s="35"/>
      <c r="W310" s="35"/>
      <c r="X310" s="40">
        <f t="shared" si="170"/>
        <v>0</v>
      </c>
      <c r="Y310" s="99"/>
      <c r="Z310" s="102"/>
      <c r="AA310" s="102"/>
      <c r="AB310" s="40">
        <f t="shared" si="171"/>
        <v>0</v>
      </c>
      <c r="AC310" s="35">
        <v>10000000</v>
      </c>
      <c r="AD310" s="35"/>
      <c r="AE310" s="35"/>
      <c r="AF310" s="40">
        <f t="shared" ref="AF310" si="175">SUM(AC310:AE310)</f>
        <v>10000000</v>
      </c>
      <c r="AG310" s="40">
        <f t="shared" ref="AG310" si="176">SUM(T310,X310,AB310,AF310)</f>
        <v>10000000</v>
      </c>
      <c r="AH310" s="41">
        <f>IF(ISERROR(AG310/I302),0,AG310/I302)</f>
        <v>0.18615461984108539</v>
      </c>
      <c r="AI310" s="42">
        <f t="shared" ref="AI310" si="177">IF(ISERROR(AG310/$AG$386),"-",AG310/$AG$386)</f>
        <v>4.2497763555192905E-3</v>
      </c>
    </row>
    <row r="311" spans="1:35" ht="12.75" customHeight="1">
      <c r="A311" s="181" t="s">
        <v>70</v>
      </c>
      <c r="B311" s="182"/>
      <c r="C311" s="182"/>
      <c r="D311" s="182"/>
      <c r="E311" s="182"/>
      <c r="F311" s="182"/>
      <c r="G311" s="182"/>
      <c r="H311" s="183"/>
      <c r="I311" s="55">
        <f>SUM(I302:I307)</f>
        <v>53718785</v>
      </c>
      <c r="J311" s="55">
        <f>SUM(J303:J310)</f>
        <v>53718785</v>
      </c>
      <c r="K311" s="74"/>
      <c r="L311" s="55">
        <f>SUM(L303:L307)</f>
        <v>0</v>
      </c>
      <c r="M311" s="55">
        <f>SUM(M303:M307)</f>
        <v>0</v>
      </c>
      <c r="N311" s="55">
        <f>SUM(N303:N307)</f>
        <v>0</v>
      </c>
      <c r="O311" s="57"/>
      <c r="P311" s="75"/>
      <c r="Q311" s="55">
        <f t="shared" ref="Q311:X311" si="178">SUM(Q303:Q307)</f>
        <v>0</v>
      </c>
      <c r="R311" s="55">
        <f t="shared" si="178"/>
        <v>0</v>
      </c>
      <c r="S311" s="55">
        <f t="shared" si="178"/>
        <v>0</v>
      </c>
      <c r="T311" s="60">
        <f t="shared" si="178"/>
        <v>0</v>
      </c>
      <c r="U311" s="55">
        <f t="shared" si="178"/>
        <v>0</v>
      </c>
      <c r="V311" s="55">
        <f t="shared" si="178"/>
        <v>0</v>
      </c>
      <c r="W311" s="55">
        <f t="shared" si="178"/>
        <v>0</v>
      </c>
      <c r="X311" s="60">
        <f t="shared" si="178"/>
        <v>0</v>
      </c>
      <c r="Y311" s="55">
        <f>SUM(Y303:Y309)</f>
        <v>36368785</v>
      </c>
      <c r="Z311" s="55">
        <f t="shared" ref="Z311:AA311" si="179">SUM(Z303:Z309)</f>
        <v>0</v>
      </c>
      <c r="AA311" s="55">
        <f t="shared" si="179"/>
        <v>7350000</v>
      </c>
      <c r="AB311" s="60">
        <f>SUM(AB303:AB309)</f>
        <v>43718785</v>
      </c>
      <c r="AC311" s="55">
        <f>SUM(AC303:AC310)</f>
        <v>10000000</v>
      </c>
      <c r="AD311" s="55">
        <f t="shared" ref="AD311" si="180">SUM(AD303:AD310)</f>
        <v>0</v>
      </c>
      <c r="AE311" s="55">
        <f>SUM(AE303:AE310)</f>
        <v>0</v>
      </c>
      <c r="AF311" s="60">
        <f>SUM(AF303:AF310)</f>
        <v>10000000</v>
      </c>
      <c r="AG311" s="53">
        <f>SUM(AG303:AG310)</f>
        <v>53718785</v>
      </c>
      <c r="AH311" s="54">
        <f>IF(ISERROR(AG311/I311),0,AG311/I311)</f>
        <v>1</v>
      </c>
      <c r="AI311" s="54">
        <f>IF(ISERROR(AG311/$AG$386),0,AG311/$AG$386)</f>
        <v>2.2829282234022436E-2</v>
      </c>
    </row>
    <row r="312" spans="1:35" ht="12.75" customHeight="1">
      <c r="A312" s="36"/>
      <c r="B312" s="187" t="s">
        <v>71</v>
      </c>
      <c r="C312" s="188"/>
      <c r="D312" s="189"/>
      <c r="E312" s="18"/>
      <c r="F312" s="19"/>
      <c r="G312" s="20"/>
      <c r="H312" s="20"/>
      <c r="I312" s="179">
        <v>66144231</v>
      </c>
      <c r="J312" s="22"/>
      <c r="K312" s="23"/>
      <c r="L312" s="24"/>
      <c r="M312" s="24"/>
      <c r="N312" s="24"/>
      <c r="O312" s="19"/>
      <c r="P312" s="25"/>
      <c r="Q312" s="22"/>
      <c r="R312" s="22"/>
      <c r="S312" s="22"/>
      <c r="T312" s="22"/>
      <c r="U312" s="22"/>
      <c r="V312" s="22"/>
      <c r="W312" s="22"/>
      <c r="X312" s="22"/>
      <c r="Y312" s="22"/>
      <c r="Z312" s="22"/>
      <c r="AA312" s="22"/>
      <c r="AB312" s="22"/>
      <c r="AC312" s="22"/>
      <c r="AD312" s="22"/>
      <c r="AE312" s="22"/>
      <c r="AF312" s="22"/>
      <c r="AG312" s="22"/>
      <c r="AH312" s="26"/>
      <c r="AI312" s="26"/>
    </row>
    <row r="313" spans="1:35" outlineLevel="1">
      <c r="A313" s="16">
        <v>1</v>
      </c>
      <c r="B313" s="79" t="s">
        <v>801</v>
      </c>
      <c r="C313" s="81">
        <v>41856</v>
      </c>
      <c r="D313" s="78" t="s">
        <v>799</v>
      </c>
      <c r="E313" s="253" t="s">
        <v>132</v>
      </c>
      <c r="F313" s="98" t="s">
        <v>133</v>
      </c>
      <c r="G313" s="82">
        <v>41856</v>
      </c>
      <c r="H313" s="82">
        <v>42185</v>
      </c>
      <c r="I313" s="223"/>
      <c r="J313" s="99">
        <v>5612739</v>
      </c>
      <c r="K313" s="39"/>
      <c r="L313" s="35">
        <v>11</v>
      </c>
      <c r="M313" s="35">
        <v>11</v>
      </c>
      <c r="N313" s="102"/>
      <c r="O313" s="92" t="s">
        <v>131</v>
      </c>
      <c r="P313" s="39"/>
      <c r="Q313" s="35"/>
      <c r="R313" s="35"/>
      <c r="S313" s="35"/>
      <c r="T313" s="40">
        <f>SUM(Q313:S313)</f>
        <v>0</v>
      </c>
      <c r="U313" s="35"/>
      <c r="V313" s="35"/>
      <c r="W313" s="35"/>
      <c r="X313" s="40">
        <f>SUM(U313:W313)</f>
        <v>0</v>
      </c>
      <c r="Y313" s="35"/>
      <c r="Z313" s="35">
        <v>5612739</v>
      </c>
      <c r="AA313" s="35"/>
      <c r="AB313" s="40">
        <f>SUM(Y313:AA313)</f>
        <v>5612739</v>
      </c>
      <c r="AC313" s="35"/>
      <c r="AD313" s="35"/>
      <c r="AE313" s="35"/>
      <c r="AF313" s="40">
        <f>SUM(AC313:AE313)</f>
        <v>0</v>
      </c>
      <c r="AG313" s="40">
        <f>SUM(T313,X313,AB313,AF313)</f>
        <v>5612739</v>
      </c>
      <c r="AH313" s="41">
        <f>IF(ISERROR(AG313/$I$312),0,AG313/$I$312)</f>
        <v>8.4856062503773005E-2</v>
      </c>
      <c r="AI313" s="42">
        <f>IF(ISERROR(AG313/$AG$386),"-",AG313/$AG$386)</f>
        <v>2.3852885491900989E-3</v>
      </c>
    </row>
    <row r="314" spans="1:35" outlineLevel="1">
      <c r="A314" s="16">
        <v>2</v>
      </c>
      <c r="B314" s="79" t="s">
        <v>802</v>
      </c>
      <c r="C314" s="81">
        <v>41886</v>
      </c>
      <c r="D314" s="78" t="s">
        <v>371</v>
      </c>
      <c r="E314" s="254"/>
      <c r="F314" s="98" t="s">
        <v>133</v>
      </c>
      <c r="G314" s="82">
        <v>41886</v>
      </c>
      <c r="H314" s="82">
        <v>42185</v>
      </c>
      <c r="I314" s="223"/>
      <c r="J314" s="99">
        <v>4050000</v>
      </c>
      <c r="K314" s="39"/>
      <c r="L314" s="35">
        <v>16</v>
      </c>
      <c r="M314" s="35">
        <v>16</v>
      </c>
      <c r="N314" s="102"/>
      <c r="O314" s="92" t="s">
        <v>131</v>
      </c>
      <c r="P314" s="39"/>
      <c r="Q314" s="35"/>
      <c r="R314" s="35"/>
      <c r="S314" s="35"/>
      <c r="T314" s="40">
        <f t="shared" ref="T314:T319" si="181">SUM(Q314:S314)</f>
        <v>0</v>
      </c>
      <c r="U314" s="35"/>
      <c r="V314" s="35"/>
      <c r="W314" s="35"/>
      <c r="X314" s="40">
        <f t="shared" ref="X314:X319" si="182">SUM(U314:W314)</f>
        <v>0</v>
      </c>
      <c r="Y314" s="35"/>
      <c r="Z314" s="35"/>
      <c r="AA314" s="35">
        <v>4050000</v>
      </c>
      <c r="AB314" s="40">
        <f t="shared" ref="AB314:AB319" si="183">SUM(Y314:AA314)</f>
        <v>4050000</v>
      </c>
      <c r="AC314" s="35"/>
      <c r="AD314" s="35"/>
      <c r="AE314" s="35"/>
      <c r="AF314" s="40">
        <f t="shared" ref="AF314:AF324" si="184">SUM(AC314:AE314)</f>
        <v>0</v>
      </c>
      <c r="AG314" s="40">
        <f t="shared" ref="AG314:AG315" si="185">SUM(T314,X314,AB314,AF314)</f>
        <v>4050000</v>
      </c>
      <c r="AH314" s="41">
        <f t="shared" ref="AH314:AH315" si="186">IF(ISERROR(AG314/$I$312),0,AG314/$I$312)</f>
        <v>6.1229829703515641E-2</v>
      </c>
      <c r="AI314" s="42">
        <f t="shared" ref="AI314:AI315" si="187">IF(ISERROR(AG314/$AG$386),"-",AG314/$AG$386)</f>
        <v>1.7211594239853127E-3</v>
      </c>
    </row>
    <row r="315" spans="1:35" outlineLevel="1">
      <c r="A315" s="16">
        <v>3</v>
      </c>
      <c r="B315" s="79" t="s">
        <v>803</v>
      </c>
      <c r="C315" s="81">
        <v>41886</v>
      </c>
      <c r="D315" s="78" t="s">
        <v>373</v>
      </c>
      <c r="E315" s="254"/>
      <c r="F315" s="98" t="s">
        <v>133</v>
      </c>
      <c r="G315" s="82">
        <v>41886</v>
      </c>
      <c r="H315" s="82">
        <v>42185</v>
      </c>
      <c r="I315" s="223"/>
      <c r="J315" s="99">
        <v>4050000</v>
      </c>
      <c r="K315" s="39"/>
      <c r="L315" s="102"/>
      <c r="M315" s="102"/>
      <c r="N315" s="102"/>
      <c r="O315" s="92" t="s">
        <v>131</v>
      </c>
      <c r="P315" s="39"/>
      <c r="Q315" s="35"/>
      <c r="R315" s="35"/>
      <c r="S315" s="35"/>
      <c r="T315" s="40">
        <f t="shared" si="181"/>
        <v>0</v>
      </c>
      <c r="U315" s="35"/>
      <c r="V315" s="35"/>
      <c r="W315" s="35"/>
      <c r="X315" s="40">
        <f t="shared" si="182"/>
        <v>0</v>
      </c>
      <c r="Y315" s="35"/>
      <c r="Z315" s="35"/>
      <c r="AA315" s="35">
        <v>4050000</v>
      </c>
      <c r="AB315" s="40">
        <f t="shared" si="183"/>
        <v>4050000</v>
      </c>
      <c r="AC315" s="35"/>
      <c r="AD315" s="35"/>
      <c r="AE315" s="35"/>
      <c r="AF315" s="40">
        <f t="shared" si="184"/>
        <v>0</v>
      </c>
      <c r="AG315" s="40">
        <f t="shared" si="185"/>
        <v>4050000</v>
      </c>
      <c r="AH315" s="41">
        <f t="shared" si="186"/>
        <v>6.1229829703515641E-2</v>
      </c>
      <c r="AI315" s="42">
        <f t="shared" si="187"/>
        <v>1.7211594239853127E-3</v>
      </c>
    </row>
    <row r="316" spans="1:35" outlineLevel="1">
      <c r="A316" s="16">
        <v>4</v>
      </c>
      <c r="B316" s="79" t="s">
        <v>1061</v>
      </c>
      <c r="C316" s="81">
        <v>41926</v>
      </c>
      <c r="D316" s="78" t="s">
        <v>1062</v>
      </c>
      <c r="E316" s="254"/>
      <c r="F316" s="98" t="s">
        <v>133</v>
      </c>
      <c r="G316" s="82">
        <v>41927</v>
      </c>
      <c r="H316" s="82">
        <v>42185</v>
      </c>
      <c r="I316" s="223"/>
      <c r="J316" s="99">
        <v>4050000</v>
      </c>
      <c r="K316" s="129"/>
      <c r="L316" s="102"/>
      <c r="M316" s="102"/>
      <c r="N316" s="102"/>
      <c r="O316" s="92" t="s">
        <v>131</v>
      </c>
      <c r="P316" s="129"/>
      <c r="Q316" s="35"/>
      <c r="R316" s="35"/>
      <c r="S316" s="35"/>
      <c r="T316" s="40">
        <f t="shared" si="181"/>
        <v>0</v>
      </c>
      <c r="U316" s="35"/>
      <c r="V316" s="35"/>
      <c r="W316" s="35"/>
      <c r="X316" s="40">
        <f t="shared" si="182"/>
        <v>0</v>
      </c>
      <c r="Y316" s="35"/>
      <c r="Z316" s="35"/>
      <c r="AA316" s="35"/>
      <c r="AB316" s="40">
        <f t="shared" si="183"/>
        <v>0</v>
      </c>
      <c r="AC316" s="99">
        <v>4050000</v>
      </c>
      <c r="AD316" s="35"/>
      <c r="AE316" s="35"/>
      <c r="AF316" s="40">
        <f t="shared" si="184"/>
        <v>4050000</v>
      </c>
      <c r="AG316" s="40">
        <f t="shared" ref="AG316:AG324" si="188">SUM(T316,X316,AB316,AF316)</f>
        <v>4050000</v>
      </c>
      <c r="AH316" s="41">
        <f t="shared" ref="AH316:AH319" si="189">IF(ISERROR(AG316/$I$312),0,AG316/$I$312)</f>
        <v>6.1229829703515641E-2</v>
      </c>
      <c r="AI316" s="42">
        <f t="shared" ref="AI316:AI319" si="190">IF(ISERROR(AG316/$AG$386),"-",AG316/$AG$386)</f>
        <v>1.7211594239853127E-3</v>
      </c>
    </row>
    <row r="317" spans="1:35" outlineLevel="1">
      <c r="A317" s="16">
        <v>5</v>
      </c>
      <c r="B317" s="79" t="s">
        <v>1063</v>
      </c>
      <c r="C317" s="81">
        <v>41935</v>
      </c>
      <c r="D317" s="78" t="s">
        <v>1064</v>
      </c>
      <c r="E317" s="254"/>
      <c r="F317" s="98" t="s">
        <v>133</v>
      </c>
      <c r="G317" s="82">
        <v>41940</v>
      </c>
      <c r="H317" s="82">
        <v>42185</v>
      </c>
      <c r="I317" s="223"/>
      <c r="J317" s="99">
        <v>16778645</v>
      </c>
      <c r="K317" s="129"/>
      <c r="L317" s="102"/>
      <c r="M317" s="102"/>
      <c r="N317" s="102"/>
      <c r="O317" s="92" t="s">
        <v>131</v>
      </c>
      <c r="P317" s="129"/>
      <c r="Q317" s="35"/>
      <c r="R317" s="35"/>
      <c r="S317" s="35"/>
      <c r="T317" s="40">
        <f t="shared" si="181"/>
        <v>0</v>
      </c>
      <c r="U317" s="35"/>
      <c r="V317" s="35"/>
      <c r="W317" s="35"/>
      <c r="X317" s="40">
        <f t="shared" si="182"/>
        <v>0</v>
      </c>
      <c r="Y317" s="35"/>
      <c r="Z317" s="35"/>
      <c r="AA317" s="35"/>
      <c r="AB317" s="40">
        <f t="shared" si="183"/>
        <v>0</v>
      </c>
      <c r="AC317" s="99">
        <v>16778645</v>
      </c>
      <c r="AD317" s="35"/>
      <c r="AE317" s="35"/>
      <c r="AF317" s="40">
        <f t="shared" si="184"/>
        <v>16778645</v>
      </c>
      <c r="AG317" s="40">
        <f t="shared" si="188"/>
        <v>16778645</v>
      </c>
      <c r="AH317" s="41">
        <f t="shared" si="189"/>
        <v>0.25366754963104793</v>
      </c>
      <c r="AI317" s="42">
        <f t="shared" si="190"/>
        <v>7.1305488798651968E-3</v>
      </c>
    </row>
    <row r="318" spans="1:35" outlineLevel="1">
      <c r="A318" s="119">
        <v>6</v>
      </c>
      <c r="B318" s="120" t="s">
        <v>1065</v>
      </c>
      <c r="C318" s="121">
        <v>41908</v>
      </c>
      <c r="D318" s="122" t="s">
        <v>989</v>
      </c>
      <c r="E318" s="254"/>
      <c r="F318" s="98" t="s">
        <v>133</v>
      </c>
      <c r="G318" s="170">
        <v>41921</v>
      </c>
      <c r="H318" s="170">
        <v>42185</v>
      </c>
      <c r="I318" s="223"/>
      <c r="J318" s="99">
        <v>4050000</v>
      </c>
      <c r="K318" s="129"/>
      <c r="L318" s="102"/>
      <c r="M318" s="102"/>
      <c r="N318" s="102"/>
      <c r="O318" s="92" t="s">
        <v>131</v>
      </c>
      <c r="P318" s="129"/>
      <c r="Q318" s="35"/>
      <c r="R318" s="35"/>
      <c r="S318" s="35"/>
      <c r="T318" s="40">
        <f t="shared" si="181"/>
        <v>0</v>
      </c>
      <c r="U318" s="35"/>
      <c r="V318" s="35"/>
      <c r="W318" s="35"/>
      <c r="X318" s="40">
        <f t="shared" si="182"/>
        <v>0</v>
      </c>
      <c r="Y318" s="35"/>
      <c r="Z318" s="35"/>
      <c r="AA318" s="35"/>
      <c r="AB318" s="40">
        <f t="shared" si="183"/>
        <v>0</v>
      </c>
      <c r="AC318" s="99">
        <v>4050000</v>
      </c>
      <c r="AD318" s="35"/>
      <c r="AE318" s="35"/>
      <c r="AF318" s="40">
        <f t="shared" si="184"/>
        <v>4050000</v>
      </c>
      <c r="AG318" s="40">
        <f t="shared" si="188"/>
        <v>4050000</v>
      </c>
      <c r="AH318" s="41">
        <f t="shared" si="189"/>
        <v>6.1229829703515641E-2</v>
      </c>
      <c r="AI318" s="42">
        <f t="shared" si="190"/>
        <v>1.7211594239853127E-3</v>
      </c>
    </row>
    <row r="319" spans="1:35" outlineLevel="1">
      <c r="A319" s="124">
        <v>7</v>
      </c>
      <c r="B319" s="92" t="s">
        <v>1066</v>
      </c>
      <c r="C319" s="82">
        <v>41908</v>
      </c>
      <c r="D319" s="101" t="s">
        <v>374</v>
      </c>
      <c r="E319" s="254"/>
      <c r="F319" s="98" t="s">
        <v>133</v>
      </c>
      <c r="G319" s="82">
        <v>41921</v>
      </c>
      <c r="H319" s="82">
        <v>42185</v>
      </c>
      <c r="I319" s="223"/>
      <c r="J319" s="99">
        <v>4236676</v>
      </c>
      <c r="K319" s="129"/>
      <c r="L319" s="102"/>
      <c r="M319" s="102"/>
      <c r="N319" s="102"/>
      <c r="O319" s="92" t="s">
        <v>131</v>
      </c>
      <c r="P319" s="129"/>
      <c r="Q319" s="35"/>
      <c r="R319" s="35"/>
      <c r="S319" s="35"/>
      <c r="T319" s="40">
        <f t="shared" si="181"/>
        <v>0</v>
      </c>
      <c r="U319" s="35"/>
      <c r="V319" s="35"/>
      <c r="W319" s="35"/>
      <c r="X319" s="40">
        <f t="shared" si="182"/>
        <v>0</v>
      </c>
      <c r="Y319" s="35"/>
      <c r="Z319" s="35"/>
      <c r="AA319" s="35"/>
      <c r="AB319" s="40">
        <f t="shared" si="183"/>
        <v>0</v>
      </c>
      <c r="AC319" s="99">
        <v>4236676</v>
      </c>
      <c r="AD319" s="35"/>
      <c r="AE319" s="35"/>
      <c r="AF319" s="40">
        <f t="shared" si="184"/>
        <v>4236676</v>
      </c>
      <c r="AG319" s="40">
        <f t="shared" si="188"/>
        <v>4236676</v>
      </c>
      <c r="AH319" s="41">
        <f t="shared" si="189"/>
        <v>6.4052086417030085E-2</v>
      </c>
      <c r="AI319" s="42">
        <f t="shared" si="190"/>
        <v>1.8004925490796046E-3</v>
      </c>
    </row>
    <row r="320" spans="1:35" outlineLevel="1">
      <c r="A320" s="124">
        <v>8</v>
      </c>
      <c r="B320" s="92" t="s">
        <v>511</v>
      </c>
      <c r="C320" s="82">
        <v>41968</v>
      </c>
      <c r="D320" s="101" t="s">
        <v>372</v>
      </c>
      <c r="E320" s="254"/>
      <c r="F320" s="98" t="s">
        <v>133</v>
      </c>
      <c r="G320" s="82"/>
      <c r="H320" s="82"/>
      <c r="I320" s="223"/>
      <c r="J320" s="99">
        <v>4255693</v>
      </c>
      <c r="K320" s="129"/>
      <c r="L320" s="102"/>
      <c r="M320" s="102"/>
      <c r="N320" s="102"/>
      <c r="O320" s="92" t="s">
        <v>131</v>
      </c>
      <c r="P320" s="129"/>
      <c r="Q320" s="35"/>
      <c r="R320" s="35"/>
      <c r="S320" s="35"/>
      <c r="T320" s="40">
        <f t="shared" ref="T320:T324" si="191">SUM(Q320:S320)</f>
        <v>0</v>
      </c>
      <c r="U320" s="35"/>
      <c r="V320" s="35"/>
      <c r="W320" s="35"/>
      <c r="X320" s="40">
        <f t="shared" ref="X320:X324" si="192">SUM(U320:W320)</f>
        <v>0</v>
      </c>
      <c r="Y320" s="35"/>
      <c r="Z320" s="35"/>
      <c r="AA320" s="35"/>
      <c r="AB320" s="40">
        <f t="shared" ref="AB320:AB324" si="193">SUM(Y320:AA320)</f>
        <v>0</v>
      </c>
      <c r="AC320" s="99"/>
      <c r="AD320" s="99">
        <v>4255693</v>
      </c>
      <c r="AE320" s="99"/>
      <c r="AF320" s="40">
        <f t="shared" si="184"/>
        <v>4255693</v>
      </c>
      <c r="AG320" s="40">
        <f t="shared" si="188"/>
        <v>4255693</v>
      </c>
      <c r="AH320" s="41">
        <f t="shared" ref="AH320:AH322" si="194">IF(ISERROR(AG320/$I$312),0,AG320/$I$312)</f>
        <v>6.4339594484060139E-2</v>
      </c>
      <c r="AI320" s="42">
        <f t="shared" ref="AI320:AI322" si="195">IF(ISERROR(AG320/$AG$386),"-",AG320/$AG$386)</f>
        <v>1.8085743487748958E-3</v>
      </c>
    </row>
    <row r="321" spans="1:35" outlineLevel="1">
      <c r="A321" s="124">
        <v>9</v>
      </c>
      <c r="B321" s="100" t="s">
        <v>511</v>
      </c>
      <c r="C321" s="170">
        <v>41968</v>
      </c>
      <c r="D321" s="164" t="s">
        <v>1169</v>
      </c>
      <c r="E321" s="254"/>
      <c r="F321" s="131" t="s">
        <v>133</v>
      </c>
      <c r="G321" s="170"/>
      <c r="H321" s="170"/>
      <c r="I321" s="223"/>
      <c r="J321" s="99">
        <v>4097031</v>
      </c>
      <c r="K321" s="129"/>
      <c r="L321" s="102"/>
      <c r="M321" s="102"/>
      <c r="N321" s="102"/>
      <c r="O321" s="92" t="s">
        <v>131</v>
      </c>
      <c r="P321" s="129"/>
      <c r="Q321" s="35"/>
      <c r="R321" s="35"/>
      <c r="S321" s="35"/>
      <c r="T321" s="40">
        <f t="shared" si="191"/>
        <v>0</v>
      </c>
      <c r="U321" s="35"/>
      <c r="V321" s="35"/>
      <c r="W321" s="35"/>
      <c r="X321" s="40">
        <f t="shared" si="192"/>
        <v>0</v>
      </c>
      <c r="Y321" s="35"/>
      <c r="Z321" s="35"/>
      <c r="AA321" s="35"/>
      <c r="AB321" s="40">
        <f t="shared" si="193"/>
        <v>0</v>
      </c>
      <c r="AC321" s="99"/>
      <c r="AD321" s="99">
        <v>4097031</v>
      </c>
      <c r="AE321" s="99"/>
      <c r="AF321" s="40">
        <f t="shared" si="184"/>
        <v>4097031</v>
      </c>
      <c r="AG321" s="40">
        <f t="shared" si="188"/>
        <v>4097031</v>
      </c>
      <c r="AH321" s="41">
        <f t="shared" si="194"/>
        <v>6.1940866770376392E-2</v>
      </c>
      <c r="AI321" s="42">
        <f t="shared" si="195"/>
        <v>1.7411465471629556E-3</v>
      </c>
    </row>
    <row r="322" spans="1:35" outlineLevel="1">
      <c r="A322" s="16">
        <v>10</v>
      </c>
      <c r="B322" s="92" t="s">
        <v>511</v>
      </c>
      <c r="C322" s="82">
        <v>41950</v>
      </c>
      <c r="D322" s="101" t="s">
        <v>1168</v>
      </c>
      <c r="E322" s="254"/>
      <c r="F322" s="92" t="s">
        <v>133</v>
      </c>
      <c r="G322" s="82"/>
      <c r="H322" s="82"/>
      <c r="I322" s="223"/>
      <c r="J322" s="99">
        <v>5300708</v>
      </c>
      <c r="K322" s="129"/>
      <c r="L322" s="102"/>
      <c r="M322" s="102"/>
      <c r="N322" s="102"/>
      <c r="O322" s="92" t="s">
        <v>131</v>
      </c>
      <c r="P322" s="129"/>
      <c r="Q322" s="35"/>
      <c r="R322" s="35"/>
      <c r="S322" s="35"/>
      <c r="T322" s="40">
        <f t="shared" si="191"/>
        <v>0</v>
      </c>
      <c r="U322" s="35"/>
      <c r="V322" s="35"/>
      <c r="W322" s="35"/>
      <c r="X322" s="40">
        <f t="shared" si="192"/>
        <v>0</v>
      </c>
      <c r="Y322" s="35"/>
      <c r="Z322" s="35"/>
      <c r="AA322" s="35"/>
      <c r="AB322" s="40">
        <f t="shared" si="193"/>
        <v>0</v>
      </c>
      <c r="AC322" s="99"/>
      <c r="AD322" s="99">
        <v>5300708</v>
      </c>
      <c r="AE322" s="99"/>
      <c r="AF322" s="40">
        <f t="shared" si="184"/>
        <v>5300708</v>
      </c>
      <c r="AG322" s="40">
        <f t="shared" si="188"/>
        <v>5300708</v>
      </c>
      <c r="AH322" s="41">
        <f t="shared" si="194"/>
        <v>8.0138629172361225E-2</v>
      </c>
      <c r="AI322" s="42">
        <f t="shared" si="195"/>
        <v>2.2526823525911947E-3</v>
      </c>
    </row>
    <row r="323" spans="1:35" ht="12.75" outlineLevel="1">
      <c r="A323" s="16">
        <v>11</v>
      </c>
      <c r="B323" s="92" t="s">
        <v>511</v>
      </c>
      <c r="C323" s="82">
        <v>41989</v>
      </c>
      <c r="D323" s="101" t="s">
        <v>1288</v>
      </c>
      <c r="E323" s="254"/>
      <c r="F323" s="92" t="s">
        <v>133</v>
      </c>
      <c r="G323" s="82"/>
      <c r="H323" s="82"/>
      <c r="I323" s="223"/>
      <c r="J323" s="99">
        <v>5612739</v>
      </c>
      <c r="K323" s="165"/>
      <c r="L323" s="102"/>
      <c r="M323" s="102"/>
      <c r="N323" s="102"/>
      <c r="O323" s="92" t="s">
        <v>131</v>
      </c>
      <c r="P323" s="129"/>
      <c r="Q323" s="35"/>
      <c r="R323" s="35"/>
      <c r="S323" s="35"/>
      <c r="T323" s="40">
        <f t="shared" si="191"/>
        <v>0</v>
      </c>
      <c r="U323" s="35"/>
      <c r="V323" s="35"/>
      <c r="W323" s="35"/>
      <c r="X323" s="40">
        <f t="shared" si="192"/>
        <v>0</v>
      </c>
      <c r="Y323" s="35"/>
      <c r="Z323" s="35"/>
      <c r="AA323" s="35"/>
      <c r="AB323" s="40">
        <f t="shared" si="193"/>
        <v>0</v>
      </c>
      <c r="AC323" s="99"/>
      <c r="AD323" s="99"/>
      <c r="AE323" s="99">
        <v>5612739</v>
      </c>
      <c r="AF323" s="40">
        <f t="shared" si="184"/>
        <v>5612739</v>
      </c>
      <c r="AG323" s="40">
        <f t="shared" si="188"/>
        <v>5612739</v>
      </c>
      <c r="AH323" s="41">
        <f t="shared" ref="AH323:AH324" si="196">IF(ISERROR(AG323/$I$312),0,AG323/$I$312)</f>
        <v>8.4856062503773005E-2</v>
      </c>
      <c r="AI323" s="42">
        <f t="shared" ref="AI323:AI324" si="197">IF(ISERROR(AG323/$AG$386),"-",AG323/$AG$386)</f>
        <v>2.3852885491900989E-3</v>
      </c>
    </row>
    <row r="324" spans="1:35" ht="12.75" outlineLevel="1">
      <c r="A324" s="16">
        <v>12</v>
      </c>
      <c r="B324" s="92" t="s">
        <v>511</v>
      </c>
      <c r="C324" s="82">
        <v>41989</v>
      </c>
      <c r="D324" s="101" t="s">
        <v>987</v>
      </c>
      <c r="E324" s="255"/>
      <c r="F324" s="92" t="s">
        <v>133</v>
      </c>
      <c r="G324" s="82"/>
      <c r="H324" s="82"/>
      <c r="I324" s="180"/>
      <c r="J324" s="99">
        <v>4050000</v>
      </c>
      <c r="K324" s="165"/>
      <c r="L324" s="102"/>
      <c r="M324" s="102"/>
      <c r="N324" s="102"/>
      <c r="O324" s="92" t="s">
        <v>131</v>
      </c>
      <c r="P324" s="129"/>
      <c r="Q324" s="35"/>
      <c r="R324" s="35"/>
      <c r="S324" s="35"/>
      <c r="T324" s="40">
        <f t="shared" si="191"/>
        <v>0</v>
      </c>
      <c r="U324" s="35"/>
      <c r="V324" s="35"/>
      <c r="W324" s="35"/>
      <c r="X324" s="40">
        <f t="shared" si="192"/>
        <v>0</v>
      </c>
      <c r="Y324" s="35"/>
      <c r="Z324" s="35"/>
      <c r="AA324" s="35"/>
      <c r="AB324" s="40">
        <f t="shared" si="193"/>
        <v>0</v>
      </c>
      <c r="AC324" s="99"/>
      <c r="AD324" s="99"/>
      <c r="AE324" s="99">
        <v>4050000</v>
      </c>
      <c r="AF324" s="40">
        <f t="shared" si="184"/>
        <v>4050000</v>
      </c>
      <c r="AG324" s="40">
        <f t="shared" si="188"/>
        <v>4050000</v>
      </c>
      <c r="AH324" s="41">
        <f t="shared" si="196"/>
        <v>6.1229829703515641E-2</v>
      </c>
      <c r="AI324" s="42">
        <f t="shared" si="197"/>
        <v>1.7211594239853127E-3</v>
      </c>
    </row>
    <row r="325" spans="1:35" ht="12.75" customHeight="1">
      <c r="A325" s="181" t="s">
        <v>72</v>
      </c>
      <c r="B325" s="182"/>
      <c r="C325" s="182"/>
      <c r="D325" s="182"/>
      <c r="E325" s="182"/>
      <c r="F325" s="182"/>
      <c r="G325" s="182"/>
      <c r="H325" s="183"/>
      <c r="I325" s="55">
        <f>SUM(I312:I312)</f>
        <v>66144231</v>
      </c>
      <c r="J325" s="55">
        <f>SUM(J313:J324)</f>
        <v>66144231</v>
      </c>
      <c r="K325" s="74"/>
      <c r="L325" s="55">
        <f>SUM(L313:L313)</f>
        <v>11</v>
      </c>
      <c r="M325" s="55">
        <f>SUM(M313:M313)</f>
        <v>11</v>
      </c>
      <c r="N325" s="55">
        <f>SUM(N313:N313)</f>
        <v>0</v>
      </c>
      <c r="O325" s="57"/>
      <c r="P325" s="75"/>
      <c r="Q325" s="55">
        <f t="shared" ref="Q325:X325" si="198">SUM(Q313:Q313)</f>
        <v>0</v>
      </c>
      <c r="R325" s="55">
        <f t="shared" si="198"/>
        <v>0</v>
      </c>
      <c r="S325" s="55">
        <f t="shared" si="198"/>
        <v>0</v>
      </c>
      <c r="T325" s="60">
        <f t="shared" si="198"/>
        <v>0</v>
      </c>
      <c r="U325" s="55">
        <f t="shared" si="198"/>
        <v>0</v>
      </c>
      <c r="V325" s="55">
        <f t="shared" si="198"/>
        <v>0</v>
      </c>
      <c r="W325" s="55">
        <f t="shared" si="198"/>
        <v>0</v>
      </c>
      <c r="X325" s="60">
        <f t="shared" si="198"/>
        <v>0</v>
      </c>
      <c r="Y325" s="55">
        <f>SUM(Y313:Y315)</f>
        <v>0</v>
      </c>
      <c r="Z325" s="55">
        <f t="shared" ref="Z325:AA325" si="199">SUM(Z313:Z315)</f>
        <v>5612739</v>
      </c>
      <c r="AA325" s="55">
        <f t="shared" si="199"/>
        <v>8100000</v>
      </c>
      <c r="AB325" s="60">
        <f>SUM(AB313:AB315)</f>
        <v>13712739</v>
      </c>
      <c r="AC325" s="55">
        <f>SUM(AC316:AC324)</f>
        <v>29115321</v>
      </c>
      <c r="AD325" s="55">
        <f t="shared" ref="AD325:AE325" si="200">SUM(AD316:AD324)</f>
        <v>13653432</v>
      </c>
      <c r="AE325" s="55">
        <f t="shared" si="200"/>
        <v>9662739</v>
      </c>
      <c r="AF325" s="60">
        <f>SUM(AF313:AF324)</f>
        <v>52431492</v>
      </c>
      <c r="AG325" s="53">
        <f>SUM(AG313:AG324)</f>
        <v>66144231</v>
      </c>
      <c r="AH325" s="54">
        <f>IF(ISERROR(AG325/I325),0,AG325/I325)</f>
        <v>1</v>
      </c>
      <c r="AI325" s="54">
        <f>IF(ISERROR(AG325/$AG$386),0,AG325/$AG$386)</f>
        <v>2.8109818895780611E-2</v>
      </c>
    </row>
    <row r="326" spans="1:35" ht="12.75" customHeight="1">
      <c r="A326" s="36"/>
      <c r="B326" s="187" t="s">
        <v>20</v>
      </c>
      <c r="C326" s="188"/>
      <c r="D326" s="189"/>
      <c r="E326" s="18"/>
      <c r="F326" s="19"/>
      <c r="G326" s="20"/>
      <c r="H326" s="20"/>
      <c r="I326" s="179">
        <v>54118713</v>
      </c>
      <c r="J326" s="22"/>
      <c r="K326" s="23"/>
      <c r="L326" s="24"/>
      <c r="M326" s="24"/>
      <c r="N326" s="24"/>
      <c r="O326" s="19"/>
      <c r="P326" s="25"/>
      <c r="Q326" s="22"/>
      <c r="R326" s="22"/>
      <c r="S326" s="22"/>
      <c r="T326" s="22"/>
      <c r="U326" s="22"/>
      <c r="V326" s="22"/>
      <c r="W326" s="22"/>
      <c r="X326" s="22"/>
      <c r="Y326" s="22"/>
      <c r="Z326" s="22"/>
      <c r="AA326" s="22"/>
      <c r="AB326" s="22"/>
      <c r="AC326" s="22"/>
      <c r="AD326" s="22"/>
      <c r="AE326" s="22"/>
      <c r="AF326" s="22"/>
      <c r="AG326" s="22"/>
      <c r="AH326" s="26"/>
      <c r="AI326" s="26"/>
    </row>
    <row r="327" spans="1:35" outlineLevel="1">
      <c r="A327" s="16">
        <v>1</v>
      </c>
      <c r="B327" s="79" t="s">
        <v>804</v>
      </c>
      <c r="C327" s="81">
        <v>41879</v>
      </c>
      <c r="D327" s="78" t="s">
        <v>380</v>
      </c>
      <c r="E327" s="253" t="s">
        <v>132</v>
      </c>
      <c r="F327" s="98" t="s">
        <v>133</v>
      </c>
      <c r="G327" s="134">
        <v>41880</v>
      </c>
      <c r="H327" s="82">
        <v>42153</v>
      </c>
      <c r="I327" s="223"/>
      <c r="J327" s="99">
        <v>31648713</v>
      </c>
      <c r="K327" s="135" t="s">
        <v>806</v>
      </c>
      <c r="L327" s="35"/>
      <c r="M327" s="35"/>
      <c r="N327" s="35"/>
      <c r="O327" s="92" t="s">
        <v>131</v>
      </c>
      <c r="P327" s="39"/>
      <c r="Q327" s="35"/>
      <c r="R327" s="35"/>
      <c r="S327" s="35"/>
      <c r="T327" s="40">
        <f>SUM(Q327:S327)</f>
        <v>0</v>
      </c>
      <c r="U327" s="35"/>
      <c r="V327" s="35"/>
      <c r="W327" s="35"/>
      <c r="X327" s="40">
        <f>SUM(U327:W327)</f>
        <v>0</v>
      </c>
      <c r="Y327" s="35"/>
      <c r="Z327" s="117">
        <v>31648713</v>
      </c>
      <c r="AA327" s="35"/>
      <c r="AB327" s="40">
        <f>SUM(Y327:AA327)</f>
        <v>31648713</v>
      </c>
      <c r="AC327" s="35"/>
      <c r="AD327" s="35"/>
      <c r="AE327" s="35"/>
      <c r="AF327" s="40">
        <f>SUM(AC327:AE327)</f>
        <v>0</v>
      </c>
      <c r="AG327" s="40">
        <f>SUM(T327,X327,AB327,AF327)</f>
        <v>31648713</v>
      </c>
      <c r="AH327" s="41">
        <f>IF(ISERROR(AG327/$I$326),0,AG327/$I$326)</f>
        <v>0.58480165631433256</v>
      </c>
      <c r="AI327" s="42">
        <f>IF(ISERROR(AG327/$AG$386),"-",AG327/$AG$386)</f>
        <v>1.3449995219001601E-2</v>
      </c>
    </row>
    <row r="328" spans="1:35" outlineLevel="1">
      <c r="A328" s="119">
        <v>2</v>
      </c>
      <c r="B328" s="120" t="s">
        <v>805</v>
      </c>
      <c r="C328" s="121">
        <v>41862</v>
      </c>
      <c r="D328" s="122" t="s">
        <v>381</v>
      </c>
      <c r="E328" s="254"/>
      <c r="F328" s="131" t="s">
        <v>133</v>
      </c>
      <c r="G328" s="169">
        <v>41863</v>
      </c>
      <c r="H328" s="170">
        <v>42136</v>
      </c>
      <c r="I328" s="223"/>
      <c r="J328" s="99">
        <v>7490000</v>
      </c>
      <c r="K328" s="135" t="s">
        <v>806</v>
      </c>
      <c r="L328" s="35"/>
      <c r="M328" s="35"/>
      <c r="N328" s="35"/>
      <c r="O328" s="92" t="s">
        <v>131</v>
      </c>
      <c r="P328" s="39"/>
      <c r="Q328" s="35"/>
      <c r="R328" s="35"/>
      <c r="S328" s="35"/>
      <c r="T328" s="40">
        <f>SUM(Q328:S328)</f>
        <v>0</v>
      </c>
      <c r="U328" s="35"/>
      <c r="V328" s="35"/>
      <c r="W328" s="35"/>
      <c r="X328" s="40">
        <f>SUM(U328:W328)</f>
        <v>0</v>
      </c>
      <c r="Y328" s="35"/>
      <c r="Z328" s="35">
        <v>7490000</v>
      </c>
      <c r="AA328" s="35"/>
      <c r="AB328" s="40">
        <f>SUM(Y328:AA328)</f>
        <v>7490000</v>
      </c>
      <c r="AC328" s="35"/>
      <c r="AD328" s="35"/>
      <c r="AE328" s="35"/>
      <c r="AF328" s="40">
        <f>SUM(AC328:AE328)</f>
        <v>0</v>
      </c>
      <c r="AG328" s="40">
        <f>SUM(T328,X328,AB328,AF328)</f>
        <v>7490000</v>
      </c>
      <c r="AH328" s="41">
        <f>IF(ISERROR(AG328/$I$326),0,AG328/$I$326)</f>
        <v>0.13839944789522249</v>
      </c>
      <c r="AI328" s="42">
        <f>IF(ISERROR(AG328/$AG$386),"-",AG328/$AG$386)</f>
        <v>3.1830824902839487E-3</v>
      </c>
    </row>
    <row r="329" spans="1:35" ht="22.5" outlineLevel="1">
      <c r="A329" s="124">
        <v>3</v>
      </c>
      <c r="B329" s="92" t="s">
        <v>1153</v>
      </c>
      <c r="C329" s="82">
        <v>41957</v>
      </c>
      <c r="D329" s="101" t="s">
        <v>1111</v>
      </c>
      <c r="E329" s="254"/>
      <c r="F329" s="92" t="s">
        <v>133</v>
      </c>
      <c r="G329" s="134">
        <v>41957</v>
      </c>
      <c r="H329" s="82">
        <v>42139</v>
      </c>
      <c r="I329" s="223"/>
      <c r="J329" s="99">
        <v>7490000</v>
      </c>
      <c r="K329" s="135" t="s">
        <v>806</v>
      </c>
      <c r="L329" s="35"/>
      <c r="M329" s="35"/>
      <c r="N329" s="35"/>
      <c r="O329" s="92" t="s">
        <v>131</v>
      </c>
      <c r="P329" s="39"/>
      <c r="Q329" s="35"/>
      <c r="R329" s="35"/>
      <c r="S329" s="35"/>
      <c r="T329" s="40">
        <f t="shared" ref="T329:T330" si="201">SUM(Q329:S329)</f>
        <v>0</v>
      </c>
      <c r="U329" s="35"/>
      <c r="V329" s="35"/>
      <c r="W329" s="35"/>
      <c r="X329" s="40">
        <f>SUM(U329:W329)</f>
        <v>0</v>
      </c>
      <c r="Y329" s="35"/>
      <c r="Z329" s="35"/>
      <c r="AA329" s="35"/>
      <c r="AB329" s="40">
        <f t="shared" ref="AB329:AB330" si="202">SUM(Y329:AA329)</f>
        <v>0</v>
      </c>
      <c r="AC329" s="35"/>
      <c r="AD329" s="99">
        <v>7490000</v>
      </c>
      <c r="AE329" s="35"/>
      <c r="AF329" s="40">
        <f t="shared" ref="AF329:AF330" si="203">SUM(AC329:AE329)</f>
        <v>7490000</v>
      </c>
      <c r="AG329" s="40">
        <f t="shared" ref="AG329:AG330" si="204">SUM(T329,X329,AB329,AF329)</f>
        <v>7490000</v>
      </c>
      <c r="AH329" s="41">
        <f t="shared" ref="AH329:AH330" si="205">IF(ISERROR(AG329/$I$326),0,AG329/$I$326)</f>
        <v>0.13839944789522249</v>
      </c>
      <c r="AI329" s="42">
        <f t="shared" ref="AI329:AI330" si="206">IF(ISERROR(AG329/$AG$386),"-",AG329/$AG$386)</f>
        <v>3.1830824902839487E-3</v>
      </c>
    </row>
    <row r="330" spans="1:35" outlineLevel="1">
      <c r="A330" s="124">
        <v>4</v>
      </c>
      <c r="B330" s="92" t="s">
        <v>1154</v>
      </c>
      <c r="C330" s="82">
        <v>41971</v>
      </c>
      <c r="D330" s="101" t="s">
        <v>1113</v>
      </c>
      <c r="E330" s="255"/>
      <c r="F330" s="92" t="s">
        <v>133</v>
      </c>
      <c r="G330" s="134">
        <v>41971</v>
      </c>
      <c r="H330" s="82">
        <v>42139</v>
      </c>
      <c r="I330" s="180"/>
      <c r="J330" s="99">
        <v>7490000</v>
      </c>
      <c r="K330" s="135" t="s">
        <v>806</v>
      </c>
      <c r="L330" s="35"/>
      <c r="M330" s="35"/>
      <c r="N330" s="35"/>
      <c r="O330" s="92" t="s">
        <v>131</v>
      </c>
      <c r="P330" s="39"/>
      <c r="Q330" s="35"/>
      <c r="R330" s="35"/>
      <c r="S330" s="35"/>
      <c r="T330" s="40">
        <f t="shared" si="201"/>
        <v>0</v>
      </c>
      <c r="U330" s="35"/>
      <c r="V330" s="35"/>
      <c r="W330" s="35"/>
      <c r="X330" s="40">
        <f>SUM(U330:W330)</f>
        <v>0</v>
      </c>
      <c r="Y330" s="35"/>
      <c r="Z330" s="35"/>
      <c r="AA330" s="35"/>
      <c r="AB330" s="40">
        <f t="shared" si="202"/>
        <v>0</v>
      </c>
      <c r="AC330" s="35"/>
      <c r="AD330" s="99">
        <v>7490000</v>
      </c>
      <c r="AE330" s="35"/>
      <c r="AF330" s="40">
        <f t="shared" si="203"/>
        <v>7490000</v>
      </c>
      <c r="AG330" s="40">
        <f t="shared" si="204"/>
        <v>7490000</v>
      </c>
      <c r="AH330" s="41">
        <f t="shared" si="205"/>
        <v>0.13839944789522249</v>
      </c>
      <c r="AI330" s="42">
        <f t="shared" si="206"/>
        <v>3.1830824902839487E-3</v>
      </c>
    </row>
    <row r="331" spans="1:35" ht="12.75" customHeight="1">
      <c r="A331" s="181" t="s">
        <v>73</v>
      </c>
      <c r="B331" s="182"/>
      <c r="C331" s="182"/>
      <c r="D331" s="182"/>
      <c r="E331" s="182"/>
      <c r="F331" s="182"/>
      <c r="G331" s="182"/>
      <c r="H331" s="183"/>
      <c r="I331" s="55">
        <f>SUM(I326:I327)</f>
        <v>54118713</v>
      </c>
      <c r="J331" s="55">
        <f>SUM(J327:J330)</f>
        <v>54118713</v>
      </c>
      <c r="K331" s="74"/>
      <c r="L331" s="55">
        <f>SUM(L327:L327)</f>
        <v>0</v>
      </c>
      <c r="M331" s="55">
        <f>SUM(M327:M327)</f>
        <v>0</v>
      </c>
      <c r="N331" s="55">
        <f>SUM(N327:N327)</f>
        <v>0</v>
      </c>
      <c r="O331" s="57"/>
      <c r="P331" s="75"/>
      <c r="Q331" s="55">
        <f t="shared" ref="Q331:X331" si="207">SUM(Q327:Q327)</f>
        <v>0</v>
      </c>
      <c r="R331" s="55">
        <f t="shared" si="207"/>
        <v>0</v>
      </c>
      <c r="S331" s="55">
        <f t="shared" si="207"/>
        <v>0</v>
      </c>
      <c r="T331" s="60">
        <f t="shared" si="207"/>
        <v>0</v>
      </c>
      <c r="U331" s="55">
        <f t="shared" si="207"/>
        <v>0</v>
      </c>
      <c r="V331" s="55">
        <f t="shared" si="207"/>
        <v>0</v>
      </c>
      <c r="W331" s="55">
        <f t="shared" si="207"/>
        <v>0</v>
      </c>
      <c r="X331" s="60">
        <f t="shared" si="207"/>
        <v>0</v>
      </c>
      <c r="Y331" s="55">
        <f>SUM(Y327:Y328)</f>
        <v>0</v>
      </c>
      <c r="Z331" s="55">
        <f t="shared" ref="Z331:AA331" si="208">SUM(Z327:Z328)</f>
        <v>39138713</v>
      </c>
      <c r="AA331" s="55">
        <f t="shared" si="208"/>
        <v>0</v>
      </c>
      <c r="AB331" s="60">
        <f>SUM(AB327:AB328)</f>
        <v>39138713</v>
      </c>
      <c r="AC331" s="55">
        <f>SUM(AC327:AC330)</f>
        <v>0</v>
      </c>
      <c r="AD331" s="55">
        <f>SUM(AD327:AD330)</f>
        <v>14980000</v>
      </c>
      <c r="AE331" s="55">
        <f>SUM(AE327:AE330)</f>
        <v>0</v>
      </c>
      <c r="AF331" s="60">
        <f>SUM(AF327:AF330)</f>
        <v>14980000</v>
      </c>
      <c r="AG331" s="53">
        <f>SUM(AG327:AG330)</f>
        <v>54118713</v>
      </c>
      <c r="AH331" s="54">
        <f>IF(ISERROR(AG331/I331),0,AG331/I331)</f>
        <v>1</v>
      </c>
      <c r="AI331" s="54">
        <f>IF(ISERROR(AG331/$AG$386),0,AG331/$AG$386)</f>
        <v>2.2999242689853445E-2</v>
      </c>
    </row>
    <row r="332" spans="1:35" ht="12.75" customHeight="1">
      <c r="A332" s="36"/>
      <c r="B332" s="187" t="s">
        <v>19</v>
      </c>
      <c r="C332" s="188"/>
      <c r="D332" s="189"/>
      <c r="E332" s="18"/>
      <c r="F332" s="19"/>
      <c r="G332" s="20"/>
      <c r="H332" s="20"/>
      <c r="I332" s="179">
        <v>629698693</v>
      </c>
      <c r="J332" s="22"/>
      <c r="K332" s="23"/>
      <c r="L332" s="24"/>
      <c r="M332" s="24"/>
      <c r="N332" s="24"/>
      <c r="O332" s="19"/>
      <c r="P332" s="25"/>
      <c r="Q332" s="22"/>
      <c r="R332" s="22"/>
      <c r="S332" s="22"/>
      <c r="T332" s="22"/>
      <c r="U332" s="22"/>
      <c r="V332" s="22"/>
      <c r="W332" s="22"/>
      <c r="X332" s="22"/>
      <c r="Y332" s="22"/>
      <c r="Z332" s="22"/>
      <c r="AA332" s="22"/>
      <c r="AB332" s="22"/>
      <c r="AC332" s="22"/>
      <c r="AD332" s="22"/>
      <c r="AE332" s="22"/>
      <c r="AF332" s="22"/>
      <c r="AG332" s="22"/>
      <c r="AH332" s="26"/>
      <c r="AI332" s="26"/>
    </row>
    <row r="333" spans="1:35" outlineLevel="1">
      <c r="A333" s="16">
        <v>1</v>
      </c>
      <c r="B333" s="79" t="s">
        <v>807</v>
      </c>
      <c r="C333" s="81">
        <v>41851</v>
      </c>
      <c r="D333" s="101" t="s">
        <v>146</v>
      </c>
      <c r="E333" s="256" t="s">
        <v>132</v>
      </c>
      <c r="F333" s="136" t="s">
        <v>133</v>
      </c>
      <c r="G333" s="81">
        <v>41851</v>
      </c>
      <c r="H333" s="81">
        <v>42155</v>
      </c>
      <c r="I333" s="237"/>
      <c r="J333" s="29">
        <v>41318637</v>
      </c>
      <c r="K333" s="39"/>
      <c r="L333" s="102"/>
      <c r="M333" s="102"/>
      <c r="N333" s="102"/>
      <c r="O333" s="92" t="s">
        <v>131</v>
      </c>
      <c r="P333" s="39"/>
      <c r="Q333" s="35"/>
      <c r="R333" s="35"/>
      <c r="S333" s="35"/>
      <c r="T333" s="40">
        <f>SUM(Q333:S333)</f>
        <v>0</v>
      </c>
      <c r="U333" s="35"/>
      <c r="V333" s="35"/>
      <c r="W333" s="35"/>
      <c r="X333" s="40">
        <f>SUM(U333:W333)</f>
        <v>0</v>
      </c>
      <c r="Y333" s="35"/>
      <c r="Z333" s="35">
        <v>41318637</v>
      </c>
      <c r="AA333" s="35"/>
      <c r="AB333" s="40">
        <f>SUM(Y333:AA333)</f>
        <v>41318637</v>
      </c>
      <c r="AC333" s="35"/>
      <c r="AD333" s="35"/>
      <c r="AE333" s="35"/>
      <c r="AF333" s="40">
        <f>SUM(AC333:AE333)</f>
        <v>0</v>
      </c>
      <c r="AG333" s="40">
        <f>SUM(T333,X333,AB333,AF333)</f>
        <v>41318637</v>
      </c>
      <c r="AH333" s="41">
        <f>IF(ISERROR(AG333/$I$332),0,AG333/$I$332)</f>
        <v>6.561652018547226E-2</v>
      </c>
      <c r="AI333" s="42">
        <f>IF(ISERROR(AG333/$AG$386),"-",AG333/$AG$386)</f>
        <v>1.7559496656488451E-2</v>
      </c>
    </row>
    <row r="334" spans="1:35" outlineLevel="1">
      <c r="A334" s="16">
        <v>2</v>
      </c>
      <c r="B334" s="79" t="s">
        <v>808</v>
      </c>
      <c r="C334" s="81">
        <v>41870</v>
      </c>
      <c r="D334" s="107" t="s">
        <v>845</v>
      </c>
      <c r="E334" s="257"/>
      <c r="F334" s="136" t="s">
        <v>133</v>
      </c>
      <c r="G334" s="81">
        <v>41870</v>
      </c>
      <c r="H334" s="81">
        <v>42155</v>
      </c>
      <c r="I334" s="230"/>
      <c r="J334" s="35">
        <v>19079016</v>
      </c>
      <c r="K334" s="39"/>
      <c r="L334" s="102"/>
      <c r="M334" s="102"/>
      <c r="N334" s="102"/>
      <c r="O334" s="92" t="s">
        <v>131</v>
      </c>
      <c r="P334" s="39"/>
      <c r="Q334" s="35"/>
      <c r="R334" s="35"/>
      <c r="S334" s="35"/>
      <c r="T334" s="40">
        <f t="shared" ref="T334:T372" si="209">SUM(Q334:S334)</f>
        <v>0</v>
      </c>
      <c r="U334" s="35"/>
      <c r="V334" s="35"/>
      <c r="W334" s="35"/>
      <c r="X334" s="40">
        <f t="shared" ref="X334:X372" si="210">SUM(U334:W334)</f>
        <v>0</v>
      </c>
      <c r="Y334" s="35"/>
      <c r="Z334" s="35">
        <v>19079016</v>
      </c>
      <c r="AA334" s="35"/>
      <c r="AB334" s="40">
        <f t="shared" ref="AB334:AB381" si="211">SUM(Y334:AA334)</f>
        <v>19079016</v>
      </c>
      <c r="AC334" s="35"/>
      <c r="AD334" s="35"/>
      <c r="AE334" s="35"/>
      <c r="AF334" s="40">
        <f t="shared" ref="AF334:AF372" si="212">SUM(AC334:AE334)</f>
        <v>0</v>
      </c>
      <c r="AG334" s="40">
        <f t="shared" ref="AG334:AG372" si="213">SUM(T334,X334,AB334,AF334)</f>
        <v>19079016</v>
      </c>
      <c r="AH334" s="41">
        <f t="shared" ref="AH334:AH372" si="214">IF(ISERROR(AG334/$I$332),0,AG334/$I$332)</f>
        <v>3.0298643163929832E-2</v>
      </c>
      <c r="AI334" s="42">
        <f t="shared" ref="AI334:AI372" si="215">IF(ISERROR(AG334/$AG$386),"-",AG334/$AG$386)</f>
        <v>8.1081551083374229E-3</v>
      </c>
    </row>
    <row r="335" spans="1:35" outlineLevel="1">
      <c r="A335" s="16">
        <v>3</v>
      </c>
      <c r="B335" s="79" t="s">
        <v>809</v>
      </c>
      <c r="C335" s="81">
        <v>41872</v>
      </c>
      <c r="D335" s="107" t="s">
        <v>429</v>
      </c>
      <c r="E335" s="257"/>
      <c r="F335" s="136" t="s">
        <v>133</v>
      </c>
      <c r="G335" s="81">
        <v>41872</v>
      </c>
      <c r="H335" s="81">
        <v>42155</v>
      </c>
      <c r="I335" s="230"/>
      <c r="J335" s="35">
        <v>15473043</v>
      </c>
      <c r="K335" s="39"/>
      <c r="L335" s="102"/>
      <c r="M335" s="102"/>
      <c r="N335" s="102"/>
      <c r="O335" s="92" t="s">
        <v>131</v>
      </c>
      <c r="P335" s="39"/>
      <c r="Q335" s="35"/>
      <c r="R335" s="35"/>
      <c r="S335" s="35"/>
      <c r="T335" s="40">
        <f t="shared" si="209"/>
        <v>0</v>
      </c>
      <c r="U335" s="35"/>
      <c r="V335" s="35"/>
      <c r="W335" s="35"/>
      <c r="X335" s="40">
        <f t="shared" si="210"/>
        <v>0</v>
      </c>
      <c r="Y335" s="35"/>
      <c r="Z335" s="35">
        <v>15473043</v>
      </c>
      <c r="AA335" s="35"/>
      <c r="AB335" s="40">
        <f t="shared" si="211"/>
        <v>15473043</v>
      </c>
      <c r="AC335" s="35"/>
      <c r="AD335" s="35"/>
      <c r="AE335" s="35"/>
      <c r="AF335" s="40">
        <f t="shared" si="212"/>
        <v>0</v>
      </c>
      <c r="AG335" s="40">
        <f t="shared" si="213"/>
        <v>15473043</v>
      </c>
      <c r="AH335" s="41">
        <f t="shared" si="214"/>
        <v>2.4572137709677602E-2</v>
      </c>
      <c r="AI335" s="42">
        <f t="shared" si="215"/>
        <v>6.5756972289333273E-3</v>
      </c>
    </row>
    <row r="336" spans="1:35" outlineLevel="1">
      <c r="A336" s="16">
        <v>4</v>
      </c>
      <c r="B336" s="79" t="s">
        <v>810</v>
      </c>
      <c r="C336" s="81">
        <v>41873</v>
      </c>
      <c r="D336" s="107" t="s">
        <v>428</v>
      </c>
      <c r="E336" s="257"/>
      <c r="F336" s="136" t="s">
        <v>133</v>
      </c>
      <c r="G336" s="81">
        <v>41873</v>
      </c>
      <c r="H336" s="81">
        <v>42155</v>
      </c>
      <c r="I336" s="230"/>
      <c r="J336" s="35">
        <v>22823148</v>
      </c>
      <c r="K336" s="39"/>
      <c r="L336" s="102"/>
      <c r="M336" s="102"/>
      <c r="N336" s="102"/>
      <c r="O336" s="92" t="s">
        <v>131</v>
      </c>
      <c r="P336" s="39"/>
      <c r="Q336" s="35"/>
      <c r="R336" s="35"/>
      <c r="S336" s="35"/>
      <c r="T336" s="40">
        <f t="shared" si="209"/>
        <v>0</v>
      </c>
      <c r="U336" s="35"/>
      <c r="V336" s="35"/>
      <c r="W336" s="35"/>
      <c r="X336" s="40">
        <f t="shared" si="210"/>
        <v>0</v>
      </c>
      <c r="Y336" s="35"/>
      <c r="Z336" s="35">
        <v>22823148</v>
      </c>
      <c r="AA336" s="35"/>
      <c r="AB336" s="40">
        <f t="shared" si="211"/>
        <v>22823148</v>
      </c>
      <c r="AC336" s="35"/>
      <c r="AD336" s="35"/>
      <c r="AE336" s="35"/>
      <c r="AF336" s="40">
        <f t="shared" si="212"/>
        <v>0</v>
      </c>
      <c r="AG336" s="40">
        <f t="shared" si="213"/>
        <v>22823148</v>
      </c>
      <c r="AH336" s="41">
        <f t="shared" si="214"/>
        <v>3.6244553551900101E-2</v>
      </c>
      <c r="AI336" s="42">
        <f t="shared" si="215"/>
        <v>9.6993274728917386E-3</v>
      </c>
    </row>
    <row r="337" spans="1:35" outlineLevel="1">
      <c r="A337" s="16">
        <v>5</v>
      </c>
      <c r="B337" s="79" t="s">
        <v>811</v>
      </c>
      <c r="C337" s="81">
        <v>41876</v>
      </c>
      <c r="D337" s="107" t="s">
        <v>427</v>
      </c>
      <c r="E337" s="257"/>
      <c r="F337" s="136" t="s">
        <v>133</v>
      </c>
      <c r="G337" s="81">
        <v>41876</v>
      </c>
      <c r="H337" s="81">
        <v>42155</v>
      </c>
      <c r="I337" s="230"/>
      <c r="J337" s="35">
        <v>4050000</v>
      </c>
      <c r="K337" s="39"/>
      <c r="L337" s="102"/>
      <c r="M337" s="102"/>
      <c r="N337" s="102"/>
      <c r="O337" s="92" t="s">
        <v>131</v>
      </c>
      <c r="P337" s="39"/>
      <c r="Q337" s="35"/>
      <c r="R337" s="35"/>
      <c r="S337" s="35"/>
      <c r="T337" s="40">
        <f t="shared" si="209"/>
        <v>0</v>
      </c>
      <c r="U337" s="35"/>
      <c r="V337" s="35"/>
      <c r="W337" s="35"/>
      <c r="X337" s="40">
        <f t="shared" si="210"/>
        <v>0</v>
      </c>
      <c r="Y337" s="35"/>
      <c r="Z337" s="35">
        <v>4050000</v>
      </c>
      <c r="AA337" s="35"/>
      <c r="AB337" s="40">
        <f t="shared" si="211"/>
        <v>4050000</v>
      </c>
      <c r="AC337" s="35"/>
      <c r="AD337" s="35"/>
      <c r="AE337" s="35"/>
      <c r="AF337" s="40">
        <f t="shared" si="212"/>
        <v>0</v>
      </c>
      <c r="AG337" s="40">
        <f t="shared" si="213"/>
        <v>4050000</v>
      </c>
      <c r="AH337" s="41">
        <f t="shared" si="214"/>
        <v>6.4316474609547904E-3</v>
      </c>
      <c r="AI337" s="42">
        <f t="shared" si="215"/>
        <v>1.7211594239853127E-3</v>
      </c>
    </row>
    <row r="338" spans="1:35" ht="22.5" outlineLevel="1">
      <c r="A338" s="16">
        <v>6</v>
      </c>
      <c r="B338" s="79" t="s">
        <v>812</v>
      </c>
      <c r="C338" s="81">
        <v>41877</v>
      </c>
      <c r="D338" s="107" t="s">
        <v>443</v>
      </c>
      <c r="E338" s="257"/>
      <c r="F338" s="136" t="s">
        <v>133</v>
      </c>
      <c r="G338" s="81">
        <v>41877</v>
      </c>
      <c r="H338" s="81">
        <v>42155</v>
      </c>
      <c r="I338" s="230"/>
      <c r="J338" s="35">
        <v>12185852</v>
      </c>
      <c r="K338" s="39"/>
      <c r="L338" s="102"/>
      <c r="M338" s="102"/>
      <c r="N338" s="102"/>
      <c r="O338" s="92" t="s">
        <v>131</v>
      </c>
      <c r="P338" s="39"/>
      <c r="Q338" s="35"/>
      <c r="R338" s="35"/>
      <c r="S338" s="35"/>
      <c r="T338" s="40">
        <f t="shared" si="209"/>
        <v>0</v>
      </c>
      <c r="U338" s="35"/>
      <c r="V338" s="35"/>
      <c r="W338" s="35"/>
      <c r="X338" s="40">
        <f t="shared" si="210"/>
        <v>0</v>
      </c>
      <c r="Y338" s="35"/>
      <c r="Z338" s="35">
        <v>12185852</v>
      </c>
      <c r="AA338" s="35"/>
      <c r="AB338" s="40">
        <f t="shared" si="211"/>
        <v>12185852</v>
      </c>
      <c r="AC338" s="35"/>
      <c r="AD338" s="35"/>
      <c r="AE338" s="35"/>
      <c r="AF338" s="40">
        <f t="shared" si="212"/>
        <v>0</v>
      </c>
      <c r="AG338" s="40">
        <f t="shared" si="213"/>
        <v>12185852</v>
      </c>
      <c r="AH338" s="41">
        <f t="shared" si="214"/>
        <v>1.9351877549474285E-2</v>
      </c>
      <c r="AI338" s="42">
        <f t="shared" si="215"/>
        <v>5.1787145701457458E-3</v>
      </c>
    </row>
    <row r="339" spans="1:35" outlineLevel="1">
      <c r="A339" s="16">
        <v>7</v>
      </c>
      <c r="B339" s="79" t="s">
        <v>813</v>
      </c>
      <c r="C339" s="81">
        <v>41877</v>
      </c>
      <c r="D339" s="107" t="s">
        <v>432</v>
      </c>
      <c r="E339" s="257"/>
      <c r="F339" s="136" t="s">
        <v>133</v>
      </c>
      <c r="G339" s="81">
        <v>41877</v>
      </c>
      <c r="H339" s="81">
        <v>42155</v>
      </c>
      <c r="I339" s="230"/>
      <c r="J339" s="35">
        <v>9254162</v>
      </c>
      <c r="K339" s="39"/>
      <c r="L339" s="102"/>
      <c r="M339" s="102"/>
      <c r="N339" s="102"/>
      <c r="O339" s="92" t="s">
        <v>131</v>
      </c>
      <c r="P339" s="39"/>
      <c r="Q339" s="35"/>
      <c r="R339" s="35"/>
      <c r="S339" s="35"/>
      <c r="T339" s="40">
        <f t="shared" si="209"/>
        <v>0</v>
      </c>
      <c r="U339" s="35"/>
      <c r="V339" s="35"/>
      <c r="W339" s="35"/>
      <c r="X339" s="40">
        <f t="shared" si="210"/>
        <v>0</v>
      </c>
      <c r="Y339" s="35"/>
      <c r="Z339" s="35">
        <v>9254162</v>
      </c>
      <c r="AA339" s="35"/>
      <c r="AB339" s="40">
        <f t="shared" si="211"/>
        <v>9254162</v>
      </c>
      <c r="AC339" s="35"/>
      <c r="AD339" s="35"/>
      <c r="AE339" s="35"/>
      <c r="AF339" s="40">
        <f t="shared" si="212"/>
        <v>0</v>
      </c>
      <c r="AG339" s="40">
        <f t="shared" si="213"/>
        <v>9254162</v>
      </c>
      <c r="AH339" s="41">
        <f t="shared" si="214"/>
        <v>1.4696174698904767E-2</v>
      </c>
      <c r="AI339" s="42">
        <f t="shared" si="215"/>
        <v>3.9328118857745115E-3</v>
      </c>
    </row>
    <row r="340" spans="1:35" outlineLevel="1">
      <c r="A340" s="16">
        <v>8</v>
      </c>
      <c r="B340" s="79" t="s">
        <v>814</v>
      </c>
      <c r="C340" s="81">
        <v>41879</v>
      </c>
      <c r="D340" s="107" t="s">
        <v>437</v>
      </c>
      <c r="E340" s="257"/>
      <c r="F340" s="136" t="s">
        <v>133</v>
      </c>
      <c r="G340" s="81">
        <v>41879</v>
      </c>
      <c r="H340" s="81">
        <v>42155</v>
      </c>
      <c r="I340" s="230"/>
      <c r="J340" s="35">
        <v>11298026</v>
      </c>
      <c r="K340" s="39"/>
      <c r="L340" s="102"/>
      <c r="M340" s="102"/>
      <c r="N340" s="102"/>
      <c r="O340" s="92" t="s">
        <v>131</v>
      </c>
      <c r="P340" s="39"/>
      <c r="Q340" s="35"/>
      <c r="R340" s="35"/>
      <c r="S340" s="35"/>
      <c r="T340" s="40">
        <f t="shared" si="209"/>
        <v>0</v>
      </c>
      <c r="U340" s="35"/>
      <c r="V340" s="35"/>
      <c r="W340" s="35"/>
      <c r="X340" s="40">
        <f t="shared" si="210"/>
        <v>0</v>
      </c>
      <c r="Y340" s="35"/>
      <c r="Z340" s="35">
        <v>11298026</v>
      </c>
      <c r="AA340" s="35"/>
      <c r="AB340" s="40">
        <f t="shared" si="211"/>
        <v>11298026</v>
      </c>
      <c r="AC340" s="35"/>
      <c r="AD340" s="35"/>
      <c r="AE340" s="35"/>
      <c r="AF340" s="40">
        <f t="shared" si="212"/>
        <v>0</v>
      </c>
      <c r="AG340" s="40">
        <f t="shared" si="213"/>
        <v>11298026</v>
      </c>
      <c r="AH340" s="41">
        <f t="shared" si="214"/>
        <v>1.7941955614000298E-2</v>
      </c>
      <c r="AI340" s="42">
        <f t="shared" si="215"/>
        <v>4.8014083758842188E-3</v>
      </c>
    </row>
    <row r="341" spans="1:35" outlineLevel="1">
      <c r="A341" s="16">
        <v>9</v>
      </c>
      <c r="B341" s="79" t="s">
        <v>815</v>
      </c>
      <c r="C341" s="81">
        <v>41879</v>
      </c>
      <c r="D341" s="107" t="s">
        <v>431</v>
      </c>
      <c r="E341" s="257"/>
      <c r="F341" s="136" t="s">
        <v>133</v>
      </c>
      <c r="G341" s="81">
        <v>41879</v>
      </c>
      <c r="H341" s="81">
        <v>42155</v>
      </c>
      <c r="I341" s="230"/>
      <c r="J341" s="35">
        <v>15499302</v>
      </c>
      <c r="K341" s="39"/>
      <c r="L341" s="102"/>
      <c r="M341" s="102"/>
      <c r="N341" s="102"/>
      <c r="O341" s="92" t="s">
        <v>131</v>
      </c>
      <c r="P341" s="39"/>
      <c r="Q341" s="35"/>
      <c r="R341" s="35"/>
      <c r="S341" s="35"/>
      <c r="T341" s="40">
        <f t="shared" si="209"/>
        <v>0</v>
      </c>
      <c r="U341" s="35"/>
      <c r="V341" s="35"/>
      <c r="W341" s="35"/>
      <c r="X341" s="40">
        <f t="shared" si="210"/>
        <v>0</v>
      </c>
      <c r="Y341" s="35"/>
      <c r="Z341" s="35">
        <v>15499302</v>
      </c>
      <c r="AA341" s="35"/>
      <c r="AB341" s="40">
        <f t="shared" si="211"/>
        <v>15499302</v>
      </c>
      <c r="AC341" s="35"/>
      <c r="AD341" s="35"/>
      <c r="AE341" s="35"/>
      <c r="AF341" s="40">
        <f t="shared" si="212"/>
        <v>0</v>
      </c>
      <c r="AG341" s="40">
        <f t="shared" si="213"/>
        <v>15499302</v>
      </c>
      <c r="AH341" s="41">
        <f t="shared" si="214"/>
        <v>2.4613838606141112E-2</v>
      </c>
      <c r="AI341" s="42">
        <f t="shared" si="215"/>
        <v>6.5868567166652856E-3</v>
      </c>
    </row>
    <row r="342" spans="1:35" ht="22.5" outlineLevel="1">
      <c r="A342" s="16">
        <v>10</v>
      </c>
      <c r="B342" s="79" t="s">
        <v>816</v>
      </c>
      <c r="C342" s="81">
        <v>41879</v>
      </c>
      <c r="D342" s="107" t="s">
        <v>435</v>
      </c>
      <c r="E342" s="257"/>
      <c r="F342" s="136" t="s">
        <v>133</v>
      </c>
      <c r="G342" s="81">
        <v>41879</v>
      </c>
      <c r="H342" s="81">
        <v>42155</v>
      </c>
      <c r="I342" s="230"/>
      <c r="J342" s="35">
        <v>5283989</v>
      </c>
      <c r="K342" s="39"/>
      <c r="L342" s="102"/>
      <c r="M342" s="102"/>
      <c r="N342" s="102"/>
      <c r="O342" s="92" t="s">
        <v>131</v>
      </c>
      <c r="P342" s="39"/>
      <c r="Q342" s="35"/>
      <c r="R342" s="35"/>
      <c r="S342" s="35"/>
      <c r="T342" s="40">
        <f t="shared" si="209"/>
        <v>0</v>
      </c>
      <c r="U342" s="35"/>
      <c r="V342" s="35"/>
      <c r="W342" s="35"/>
      <c r="X342" s="40">
        <f t="shared" si="210"/>
        <v>0</v>
      </c>
      <c r="Y342" s="35"/>
      <c r="Z342" s="35">
        <v>5283989</v>
      </c>
      <c r="AA342" s="35"/>
      <c r="AB342" s="40">
        <f t="shared" si="211"/>
        <v>5283989</v>
      </c>
      <c r="AC342" s="35"/>
      <c r="AD342" s="35"/>
      <c r="AE342" s="35"/>
      <c r="AF342" s="40">
        <f t="shared" si="212"/>
        <v>0</v>
      </c>
      <c r="AG342" s="40">
        <f t="shared" si="213"/>
        <v>5283989</v>
      </c>
      <c r="AH342" s="41">
        <f t="shared" si="214"/>
        <v>8.3912973914970473E-3</v>
      </c>
      <c r="AI342" s="42">
        <f t="shared" si="215"/>
        <v>2.2455771515024021E-3</v>
      </c>
    </row>
    <row r="343" spans="1:35" outlineLevel="1">
      <c r="A343" s="16">
        <v>11</v>
      </c>
      <c r="B343" s="79" t="s">
        <v>817</v>
      </c>
      <c r="C343" s="81">
        <v>41879</v>
      </c>
      <c r="D343" s="107" t="s">
        <v>430</v>
      </c>
      <c r="E343" s="257"/>
      <c r="F343" s="136" t="s">
        <v>133</v>
      </c>
      <c r="G343" s="81">
        <v>41879</v>
      </c>
      <c r="H343" s="81">
        <v>42155</v>
      </c>
      <c r="I343" s="230"/>
      <c r="J343" s="35">
        <v>28159904</v>
      </c>
      <c r="K343" s="39"/>
      <c r="L343" s="102"/>
      <c r="M343" s="102"/>
      <c r="N343" s="102"/>
      <c r="O343" s="92" t="s">
        <v>131</v>
      </c>
      <c r="P343" s="39"/>
      <c r="Q343" s="35"/>
      <c r="R343" s="35"/>
      <c r="S343" s="35"/>
      <c r="T343" s="40">
        <f t="shared" si="209"/>
        <v>0</v>
      </c>
      <c r="U343" s="35"/>
      <c r="V343" s="35"/>
      <c r="W343" s="35"/>
      <c r="X343" s="40">
        <f t="shared" si="210"/>
        <v>0</v>
      </c>
      <c r="Y343" s="35"/>
      <c r="Z343" s="35">
        <v>28159904</v>
      </c>
      <c r="AA343" s="35"/>
      <c r="AB343" s="40">
        <f t="shared" si="211"/>
        <v>28159904</v>
      </c>
      <c r="AC343" s="35"/>
      <c r="AD343" s="35"/>
      <c r="AE343" s="35"/>
      <c r="AF343" s="40">
        <f t="shared" si="212"/>
        <v>0</v>
      </c>
      <c r="AG343" s="40">
        <f t="shared" si="213"/>
        <v>28159904</v>
      </c>
      <c r="AH343" s="41">
        <f t="shared" si="214"/>
        <v>4.4719648163538434E-2</v>
      </c>
      <c r="AI343" s="42">
        <f t="shared" si="215"/>
        <v>1.196732941928931E-2</v>
      </c>
    </row>
    <row r="344" spans="1:35" ht="22.5" outlineLevel="1">
      <c r="A344" s="16">
        <v>12</v>
      </c>
      <c r="B344" s="79" t="s">
        <v>818</v>
      </c>
      <c r="C344" s="81">
        <v>41879</v>
      </c>
      <c r="D344" s="107" t="s">
        <v>434</v>
      </c>
      <c r="E344" s="257"/>
      <c r="F344" s="136" t="s">
        <v>133</v>
      </c>
      <c r="G344" s="81">
        <v>41879</v>
      </c>
      <c r="H344" s="81">
        <v>42155</v>
      </c>
      <c r="I344" s="230"/>
      <c r="J344" s="35">
        <v>7011589</v>
      </c>
      <c r="K344" s="39"/>
      <c r="L344" s="102"/>
      <c r="M344" s="102"/>
      <c r="N344" s="102"/>
      <c r="O344" s="92" t="s">
        <v>131</v>
      </c>
      <c r="P344" s="39"/>
      <c r="Q344" s="35"/>
      <c r="R344" s="35"/>
      <c r="S344" s="35"/>
      <c r="T344" s="40">
        <f t="shared" si="209"/>
        <v>0</v>
      </c>
      <c r="U344" s="35"/>
      <c r="V344" s="35"/>
      <c r="W344" s="35"/>
      <c r="X344" s="40">
        <f t="shared" si="210"/>
        <v>0</v>
      </c>
      <c r="Y344" s="35"/>
      <c r="Z344" s="35">
        <v>7011589</v>
      </c>
      <c r="AA344" s="35"/>
      <c r="AB344" s="40">
        <f t="shared" si="211"/>
        <v>7011589</v>
      </c>
      <c r="AC344" s="35"/>
      <c r="AD344" s="35"/>
      <c r="AE344" s="35"/>
      <c r="AF344" s="40">
        <f t="shared" si="212"/>
        <v>0</v>
      </c>
      <c r="AG344" s="40">
        <f t="shared" si="213"/>
        <v>7011589</v>
      </c>
      <c r="AH344" s="41">
        <f t="shared" si="214"/>
        <v>1.1134831750397169E-2</v>
      </c>
      <c r="AI344" s="42">
        <f t="shared" si="215"/>
        <v>2.979768514681915E-3</v>
      </c>
    </row>
    <row r="345" spans="1:35" outlineLevel="1">
      <c r="A345" s="16">
        <v>13</v>
      </c>
      <c r="B345" s="79" t="s">
        <v>819</v>
      </c>
      <c r="C345" s="81">
        <v>41879</v>
      </c>
      <c r="D345" s="107" t="s">
        <v>436</v>
      </c>
      <c r="E345" s="257"/>
      <c r="F345" s="136" t="s">
        <v>133</v>
      </c>
      <c r="G345" s="81">
        <v>41879</v>
      </c>
      <c r="H345" s="81">
        <v>42155</v>
      </c>
      <c r="I345" s="230"/>
      <c r="J345" s="35">
        <v>7465781</v>
      </c>
      <c r="K345" s="39"/>
      <c r="L345" s="102"/>
      <c r="M345" s="102"/>
      <c r="N345" s="102"/>
      <c r="O345" s="92" t="s">
        <v>131</v>
      </c>
      <c r="P345" s="39"/>
      <c r="Q345" s="35"/>
      <c r="R345" s="35"/>
      <c r="S345" s="35"/>
      <c r="T345" s="40">
        <f t="shared" si="209"/>
        <v>0</v>
      </c>
      <c r="U345" s="35"/>
      <c r="V345" s="35"/>
      <c r="W345" s="35"/>
      <c r="X345" s="40">
        <f t="shared" si="210"/>
        <v>0</v>
      </c>
      <c r="Y345" s="35"/>
      <c r="Z345" s="35">
        <v>7465781</v>
      </c>
      <c r="AA345" s="35"/>
      <c r="AB345" s="40">
        <f t="shared" si="211"/>
        <v>7465781</v>
      </c>
      <c r="AC345" s="35"/>
      <c r="AD345" s="35"/>
      <c r="AE345" s="35"/>
      <c r="AF345" s="40">
        <f t="shared" si="212"/>
        <v>0</v>
      </c>
      <c r="AG345" s="40">
        <f t="shared" si="213"/>
        <v>7465781</v>
      </c>
      <c r="AH345" s="41">
        <f t="shared" si="214"/>
        <v>1.1856116398196177E-2</v>
      </c>
      <c r="AI345" s="42">
        <f t="shared" si="215"/>
        <v>3.1727899569285165E-3</v>
      </c>
    </row>
    <row r="346" spans="1:35" ht="22.5" outlineLevel="1">
      <c r="A346" s="16">
        <v>14</v>
      </c>
      <c r="B346" s="79" t="s">
        <v>820</v>
      </c>
      <c r="C346" s="81">
        <v>41880</v>
      </c>
      <c r="D346" s="107" t="s">
        <v>440</v>
      </c>
      <c r="E346" s="257"/>
      <c r="F346" s="136" t="s">
        <v>133</v>
      </c>
      <c r="G346" s="81">
        <v>41880</v>
      </c>
      <c r="H346" s="81">
        <v>42155</v>
      </c>
      <c r="I346" s="230"/>
      <c r="J346" s="35">
        <v>25917331</v>
      </c>
      <c r="K346" s="39"/>
      <c r="L346" s="102"/>
      <c r="M346" s="102"/>
      <c r="N346" s="102"/>
      <c r="O346" s="92" t="s">
        <v>131</v>
      </c>
      <c r="P346" s="39"/>
      <c r="Q346" s="35"/>
      <c r="R346" s="35"/>
      <c r="S346" s="35"/>
      <c r="T346" s="40">
        <f t="shared" si="209"/>
        <v>0</v>
      </c>
      <c r="U346" s="35"/>
      <c r="V346" s="35"/>
      <c r="W346" s="35"/>
      <c r="X346" s="40">
        <f t="shared" si="210"/>
        <v>0</v>
      </c>
      <c r="Y346" s="35"/>
      <c r="Z346" s="35">
        <v>25917331</v>
      </c>
      <c r="AA346" s="35"/>
      <c r="AB346" s="40">
        <f t="shared" si="211"/>
        <v>25917331</v>
      </c>
      <c r="AC346" s="35"/>
      <c r="AD346" s="35"/>
      <c r="AE346" s="35"/>
      <c r="AF346" s="40">
        <f t="shared" si="212"/>
        <v>0</v>
      </c>
      <c r="AG346" s="40">
        <f t="shared" si="213"/>
        <v>25917331</v>
      </c>
      <c r="AH346" s="41">
        <f t="shared" si="214"/>
        <v>4.1158305215030833E-2</v>
      </c>
      <c r="AI346" s="42">
        <f t="shared" si="215"/>
        <v>1.1014286048196714E-2</v>
      </c>
    </row>
    <row r="347" spans="1:35" outlineLevel="1">
      <c r="A347" s="16">
        <v>15</v>
      </c>
      <c r="B347" s="79" t="s">
        <v>821</v>
      </c>
      <c r="C347" s="81">
        <v>41880</v>
      </c>
      <c r="D347" s="107" t="s">
        <v>438</v>
      </c>
      <c r="E347" s="257"/>
      <c r="F347" s="136" t="s">
        <v>133</v>
      </c>
      <c r="G347" s="81">
        <v>41880</v>
      </c>
      <c r="H347" s="81">
        <v>42155</v>
      </c>
      <c r="I347" s="230"/>
      <c r="J347" s="35">
        <v>7323846</v>
      </c>
      <c r="K347" s="39"/>
      <c r="L347" s="102"/>
      <c r="M347" s="102"/>
      <c r="N347" s="102"/>
      <c r="O347" s="92" t="s">
        <v>131</v>
      </c>
      <c r="P347" s="39"/>
      <c r="Q347" s="35"/>
      <c r="R347" s="35"/>
      <c r="S347" s="35"/>
      <c r="T347" s="40">
        <f t="shared" si="209"/>
        <v>0</v>
      </c>
      <c r="U347" s="35"/>
      <c r="V347" s="35"/>
      <c r="W347" s="35"/>
      <c r="X347" s="40">
        <f t="shared" si="210"/>
        <v>0</v>
      </c>
      <c r="Y347" s="35"/>
      <c r="Z347" s="35">
        <v>7323846</v>
      </c>
      <c r="AA347" s="35"/>
      <c r="AB347" s="40">
        <f t="shared" si="211"/>
        <v>7323846</v>
      </c>
      <c r="AC347" s="35"/>
      <c r="AD347" s="35"/>
      <c r="AE347" s="35"/>
      <c r="AF347" s="40">
        <f t="shared" si="212"/>
        <v>0</v>
      </c>
      <c r="AG347" s="40">
        <f t="shared" si="213"/>
        <v>7323846</v>
      </c>
      <c r="AH347" s="41">
        <f t="shared" si="214"/>
        <v>1.1630714945758987E-2</v>
      </c>
      <c r="AI347" s="42">
        <f t="shared" si="215"/>
        <v>3.1124707562264534E-3</v>
      </c>
    </row>
    <row r="348" spans="1:35" outlineLevel="1">
      <c r="A348" s="16">
        <v>16</v>
      </c>
      <c r="B348" s="79" t="s">
        <v>822</v>
      </c>
      <c r="C348" s="81">
        <v>41880</v>
      </c>
      <c r="D348" s="107" t="s">
        <v>462</v>
      </c>
      <c r="E348" s="257"/>
      <c r="F348" s="136" t="s">
        <v>133</v>
      </c>
      <c r="G348" s="81">
        <v>41880</v>
      </c>
      <c r="H348" s="81">
        <v>42155</v>
      </c>
      <c r="I348" s="230"/>
      <c r="J348" s="35">
        <v>27876034</v>
      </c>
      <c r="K348" s="39"/>
      <c r="L348" s="102"/>
      <c r="M348" s="102"/>
      <c r="N348" s="102"/>
      <c r="O348" s="92" t="s">
        <v>131</v>
      </c>
      <c r="P348" s="39"/>
      <c r="Q348" s="35"/>
      <c r="R348" s="35"/>
      <c r="S348" s="35"/>
      <c r="T348" s="40">
        <f t="shared" si="209"/>
        <v>0</v>
      </c>
      <c r="U348" s="35"/>
      <c r="V348" s="35"/>
      <c r="W348" s="35"/>
      <c r="X348" s="40">
        <f t="shared" si="210"/>
        <v>0</v>
      </c>
      <c r="Y348" s="35"/>
      <c r="Z348" s="35">
        <v>27876034</v>
      </c>
      <c r="AA348" s="35"/>
      <c r="AB348" s="40">
        <f t="shared" si="211"/>
        <v>27876034</v>
      </c>
      <c r="AC348" s="35"/>
      <c r="AD348" s="35"/>
      <c r="AE348" s="35"/>
      <c r="AF348" s="40">
        <f t="shared" si="212"/>
        <v>0</v>
      </c>
      <c r="AG348" s="40">
        <f t="shared" si="213"/>
        <v>27876034</v>
      </c>
      <c r="AH348" s="41">
        <f t="shared" si="214"/>
        <v>4.426884525866405E-2</v>
      </c>
      <c r="AI348" s="42">
        <f t="shared" si="215"/>
        <v>1.1846691017885184E-2</v>
      </c>
    </row>
    <row r="349" spans="1:35" outlineLevel="1">
      <c r="A349" s="16">
        <v>17</v>
      </c>
      <c r="B349" s="79" t="s">
        <v>823</v>
      </c>
      <c r="C349" s="81">
        <v>41880</v>
      </c>
      <c r="D349" s="107" t="s">
        <v>442</v>
      </c>
      <c r="E349" s="257"/>
      <c r="F349" s="136" t="s">
        <v>133</v>
      </c>
      <c r="G349" s="81">
        <v>41880</v>
      </c>
      <c r="H349" s="81">
        <v>42155</v>
      </c>
      <c r="I349" s="230"/>
      <c r="J349" s="35">
        <v>5677400</v>
      </c>
      <c r="K349" s="39"/>
      <c r="L349" s="102"/>
      <c r="M349" s="102"/>
      <c r="N349" s="102"/>
      <c r="O349" s="92" t="s">
        <v>131</v>
      </c>
      <c r="P349" s="39"/>
      <c r="Q349" s="35"/>
      <c r="R349" s="35"/>
      <c r="S349" s="35"/>
      <c r="T349" s="40">
        <f t="shared" si="209"/>
        <v>0</v>
      </c>
      <c r="U349" s="35"/>
      <c r="V349" s="35"/>
      <c r="W349" s="35"/>
      <c r="X349" s="40">
        <f t="shared" si="210"/>
        <v>0</v>
      </c>
      <c r="Y349" s="35"/>
      <c r="Z349" s="35">
        <v>5677400</v>
      </c>
      <c r="AA349" s="35"/>
      <c r="AB349" s="40">
        <f t="shared" si="211"/>
        <v>5677400</v>
      </c>
      <c r="AC349" s="35"/>
      <c r="AD349" s="35"/>
      <c r="AE349" s="35"/>
      <c r="AF349" s="40">
        <f t="shared" si="212"/>
        <v>0</v>
      </c>
      <c r="AG349" s="40">
        <f t="shared" si="213"/>
        <v>5677400</v>
      </c>
      <c r="AH349" s="41">
        <f t="shared" si="214"/>
        <v>9.0160580974875861E-3</v>
      </c>
      <c r="AI349" s="42">
        <f t="shared" si="215"/>
        <v>2.412768028082522E-3</v>
      </c>
    </row>
    <row r="350" spans="1:35" outlineLevel="1">
      <c r="A350" s="16">
        <v>18</v>
      </c>
      <c r="B350" s="79" t="s">
        <v>824</v>
      </c>
      <c r="C350" s="81">
        <v>41880</v>
      </c>
      <c r="D350" s="107" t="s">
        <v>846</v>
      </c>
      <c r="E350" s="257"/>
      <c r="F350" s="136" t="s">
        <v>133</v>
      </c>
      <c r="G350" s="81">
        <v>41880</v>
      </c>
      <c r="H350" s="81">
        <v>42155</v>
      </c>
      <c r="I350" s="230"/>
      <c r="J350" s="35">
        <v>5283989</v>
      </c>
      <c r="K350" s="39"/>
      <c r="L350" s="102"/>
      <c r="M350" s="102"/>
      <c r="N350" s="102"/>
      <c r="O350" s="92" t="s">
        <v>131</v>
      </c>
      <c r="P350" s="39"/>
      <c r="Q350" s="35"/>
      <c r="R350" s="35"/>
      <c r="S350" s="35"/>
      <c r="T350" s="40">
        <f t="shared" si="209"/>
        <v>0</v>
      </c>
      <c r="U350" s="35"/>
      <c r="V350" s="35"/>
      <c r="W350" s="35"/>
      <c r="X350" s="40">
        <f t="shared" si="210"/>
        <v>0</v>
      </c>
      <c r="Y350" s="35"/>
      <c r="Z350" s="35">
        <v>5283989</v>
      </c>
      <c r="AA350" s="35"/>
      <c r="AB350" s="40">
        <f t="shared" si="211"/>
        <v>5283989</v>
      </c>
      <c r="AC350" s="35"/>
      <c r="AD350" s="35"/>
      <c r="AE350" s="35"/>
      <c r="AF350" s="40">
        <f t="shared" si="212"/>
        <v>0</v>
      </c>
      <c r="AG350" s="40">
        <f t="shared" si="213"/>
        <v>5283989</v>
      </c>
      <c r="AH350" s="41">
        <f t="shared" si="214"/>
        <v>8.3912973914970473E-3</v>
      </c>
      <c r="AI350" s="42">
        <f t="shared" si="215"/>
        <v>2.2455771515024021E-3</v>
      </c>
    </row>
    <row r="351" spans="1:35" outlineLevel="1">
      <c r="A351" s="16">
        <v>19</v>
      </c>
      <c r="B351" s="79" t="s">
        <v>825</v>
      </c>
      <c r="C351" s="81">
        <v>41880</v>
      </c>
      <c r="D351" s="107" t="s">
        <v>439</v>
      </c>
      <c r="E351" s="257"/>
      <c r="F351" s="136" t="s">
        <v>133</v>
      </c>
      <c r="G351" s="81">
        <v>41880</v>
      </c>
      <c r="H351" s="81">
        <v>42155</v>
      </c>
      <c r="I351" s="230"/>
      <c r="J351" s="35">
        <v>9935450</v>
      </c>
      <c r="K351" s="39"/>
      <c r="L351" s="102"/>
      <c r="M351" s="102"/>
      <c r="N351" s="102"/>
      <c r="O351" s="92" t="s">
        <v>131</v>
      </c>
      <c r="P351" s="39"/>
      <c r="Q351" s="35"/>
      <c r="R351" s="35"/>
      <c r="S351" s="35"/>
      <c r="T351" s="40">
        <f t="shared" si="209"/>
        <v>0</v>
      </c>
      <c r="U351" s="35"/>
      <c r="V351" s="35"/>
      <c r="W351" s="35"/>
      <c r="X351" s="40">
        <f t="shared" si="210"/>
        <v>0</v>
      </c>
      <c r="Y351" s="35"/>
      <c r="Z351" s="35">
        <v>9935450</v>
      </c>
      <c r="AA351" s="35"/>
      <c r="AB351" s="40">
        <f t="shared" si="211"/>
        <v>9935450</v>
      </c>
      <c r="AC351" s="35"/>
      <c r="AD351" s="35"/>
      <c r="AE351" s="35"/>
      <c r="AF351" s="40">
        <f t="shared" si="212"/>
        <v>0</v>
      </c>
      <c r="AG351" s="40">
        <f t="shared" si="213"/>
        <v>9935450</v>
      </c>
      <c r="AH351" s="41">
        <f t="shared" si="214"/>
        <v>1.5778101670603277E-2</v>
      </c>
      <c r="AI351" s="42">
        <f t="shared" si="215"/>
        <v>4.2223440491444136E-3</v>
      </c>
    </row>
    <row r="352" spans="1:35" ht="22.5" outlineLevel="1">
      <c r="A352" s="16">
        <v>20</v>
      </c>
      <c r="B352" s="79" t="s">
        <v>826</v>
      </c>
      <c r="C352" s="81">
        <v>41880</v>
      </c>
      <c r="D352" s="107" t="s">
        <v>441</v>
      </c>
      <c r="E352" s="257"/>
      <c r="F352" s="136" t="s">
        <v>133</v>
      </c>
      <c r="G352" s="81">
        <v>41880</v>
      </c>
      <c r="H352" s="81">
        <v>42155</v>
      </c>
      <c r="I352" s="230"/>
      <c r="J352" s="35">
        <v>4485146</v>
      </c>
      <c r="K352" s="39"/>
      <c r="L352" s="102"/>
      <c r="M352" s="102"/>
      <c r="N352" s="102"/>
      <c r="O352" s="92" t="s">
        <v>131</v>
      </c>
      <c r="P352" s="39"/>
      <c r="Q352" s="35"/>
      <c r="R352" s="35"/>
      <c r="S352" s="35"/>
      <c r="T352" s="40">
        <f t="shared" si="209"/>
        <v>0</v>
      </c>
      <c r="U352" s="35"/>
      <c r="V352" s="35"/>
      <c r="W352" s="35"/>
      <c r="X352" s="40">
        <f t="shared" si="210"/>
        <v>0</v>
      </c>
      <c r="Y352" s="35"/>
      <c r="Z352" s="35">
        <v>4485146</v>
      </c>
      <c r="AA352" s="35"/>
      <c r="AB352" s="40">
        <f t="shared" si="211"/>
        <v>4485146</v>
      </c>
      <c r="AC352" s="35"/>
      <c r="AD352" s="35"/>
      <c r="AE352" s="35"/>
      <c r="AF352" s="40">
        <f t="shared" si="212"/>
        <v>0</v>
      </c>
      <c r="AG352" s="40">
        <f t="shared" si="213"/>
        <v>4485146</v>
      </c>
      <c r="AH352" s="41">
        <f t="shared" si="214"/>
        <v>7.1226858970151932E-3</v>
      </c>
      <c r="AI352" s="42">
        <f t="shared" si="215"/>
        <v>1.9060867421851924E-3</v>
      </c>
    </row>
    <row r="353" spans="1:35" outlineLevel="1">
      <c r="A353" s="16">
        <v>21</v>
      </c>
      <c r="B353" s="79" t="s">
        <v>827</v>
      </c>
      <c r="C353" s="81">
        <v>41880</v>
      </c>
      <c r="D353" s="107" t="s">
        <v>448</v>
      </c>
      <c r="E353" s="257"/>
      <c r="F353" s="136" t="s">
        <v>133</v>
      </c>
      <c r="G353" s="81">
        <v>41880</v>
      </c>
      <c r="H353" s="81">
        <v>42155</v>
      </c>
      <c r="I353" s="230"/>
      <c r="J353" s="35">
        <v>10474803</v>
      </c>
      <c r="K353" s="39"/>
      <c r="L353" s="102"/>
      <c r="M353" s="102"/>
      <c r="N353" s="102"/>
      <c r="O353" s="92" t="s">
        <v>131</v>
      </c>
      <c r="P353" s="39"/>
      <c r="Q353" s="35"/>
      <c r="R353" s="35"/>
      <c r="S353" s="35"/>
      <c r="T353" s="40">
        <f t="shared" si="209"/>
        <v>0</v>
      </c>
      <c r="U353" s="35"/>
      <c r="V353" s="35"/>
      <c r="W353" s="35"/>
      <c r="X353" s="40">
        <f t="shared" si="210"/>
        <v>0</v>
      </c>
      <c r="Y353" s="35"/>
      <c r="Z353" s="35">
        <v>10474803</v>
      </c>
      <c r="AA353" s="35"/>
      <c r="AB353" s="40">
        <f t="shared" si="211"/>
        <v>10474803</v>
      </c>
      <c r="AC353" s="35"/>
      <c r="AD353" s="35"/>
      <c r="AE353" s="35"/>
      <c r="AF353" s="40">
        <f t="shared" si="212"/>
        <v>0</v>
      </c>
      <c r="AG353" s="40">
        <f t="shared" si="213"/>
        <v>10474803</v>
      </c>
      <c r="AH353" s="41">
        <f t="shared" si="214"/>
        <v>1.6634627189864599E-2</v>
      </c>
      <c r="AI353" s="42">
        <f t="shared" si="215"/>
        <v>4.4515570118122535E-3</v>
      </c>
    </row>
    <row r="354" spans="1:35" outlineLevel="1">
      <c r="A354" s="16">
        <v>22</v>
      </c>
      <c r="B354" s="79" t="s">
        <v>828</v>
      </c>
      <c r="C354" s="81">
        <v>41887</v>
      </c>
      <c r="D354" s="107" t="s">
        <v>455</v>
      </c>
      <c r="E354" s="257"/>
      <c r="F354" s="136" t="s">
        <v>133</v>
      </c>
      <c r="G354" s="81">
        <v>41893</v>
      </c>
      <c r="H354" s="81">
        <v>42155</v>
      </c>
      <c r="I354" s="230"/>
      <c r="J354" s="35">
        <v>16265751</v>
      </c>
      <c r="K354" s="39"/>
      <c r="L354" s="102"/>
      <c r="M354" s="102"/>
      <c r="N354" s="102"/>
      <c r="O354" s="92" t="s">
        <v>131</v>
      </c>
      <c r="P354" s="39"/>
      <c r="Q354" s="35"/>
      <c r="R354" s="35"/>
      <c r="S354" s="35"/>
      <c r="T354" s="40">
        <f t="shared" si="209"/>
        <v>0</v>
      </c>
      <c r="U354" s="35"/>
      <c r="V354" s="35"/>
      <c r="W354" s="35"/>
      <c r="X354" s="40">
        <f t="shared" si="210"/>
        <v>0</v>
      </c>
      <c r="Y354" s="35"/>
      <c r="Z354" s="35"/>
      <c r="AA354" s="35">
        <v>16265751</v>
      </c>
      <c r="AB354" s="40">
        <f t="shared" si="211"/>
        <v>16265751</v>
      </c>
      <c r="AC354" s="35"/>
      <c r="AD354" s="35"/>
      <c r="AE354" s="35"/>
      <c r="AF354" s="40">
        <f t="shared" si="212"/>
        <v>0</v>
      </c>
      <c r="AG354" s="40">
        <f t="shared" si="213"/>
        <v>16265751</v>
      </c>
      <c r="AH354" s="41">
        <f t="shared" si="214"/>
        <v>2.5831006449301936E-2</v>
      </c>
      <c r="AI354" s="42">
        <f t="shared" si="215"/>
        <v>6.9125804004564256E-3</v>
      </c>
    </row>
    <row r="355" spans="1:35" outlineLevel="1">
      <c r="A355" s="16">
        <v>23</v>
      </c>
      <c r="B355" s="79" t="s">
        <v>829</v>
      </c>
      <c r="C355" s="81">
        <v>41893</v>
      </c>
      <c r="D355" s="107" t="s">
        <v>454</v>
      </c>
      <c r="E355" s="257"/>
      <c r="F355" s="136" t="s">
        <v>133</v>
      </c>
      <c r="G355" s="81">
        <v>41893</v>
      </c>
      <c r="H355" s="81">
        <v>42155</v>
      </c>
      <c r="I355" s="230"/>
      <c r="J355" s="35">
        <v>19359934</v>
      </c>
      <c r="K355" s="39"/>
      <c r="L355" s="102"/>
      <c r="M355" s="102"/>
      <c r="N355" s="102"/>
      <c r="O355" s="92" t="s">
        <v>131</v>
      </c>
      <c r="P355" s="39"/>
      <c r="Q355" s="35"/>
      <c r="R355" s="35"/>
      <c r="S355" s="35"/>
      <c r="T355" s="40">
        <f t="shared" si="209"/>
        <v>0</v>
      </c>
      <c r="U355" s="35"/>
      <c r="V355" s="35"/>
      <c r="W355" s="35"/>
      <c r="X355" s="40">
        <f t="shared" si="210"/>
        <v>0</v>
      </c>
      <c r="Y355" s="35"/>
      <c r="Z355" s="35"/>
      <c r="AA355" s="35">
        <v>19359934</v>
      </c>
      <c r="AB355" s="40">
        <f t="shared" si="211"/>
        <v>19359934</v>
      </c>
      <c r="AC355" s="35"/>
      <c r="AD355" s="35"/>
      <c r="AE355" s="35"/>
      <c r="AF355" s="40">
        <f t="shared" si="212"/>
        <v>0</v>
      </c>
      <c r="AG355" s="40">
        <f t="shared" si="213"/>
        <v>19359934</v>
      </c>
      <c r="AH355" s="41">
        <f t="shared" si="214"/>
        <v>3.0744758112432671E-2</v>
      </c>
      <c r="AI355" s="42">
        <f t="shared" si="215"/>
        <v>8.2275389757614E-3</v>
      </c>
    </row>
    <row r="356" spans="1:35" outlineLevel="1">
      <c r="A356" s="16">
        <v>24</v>
      </c>
      <c r="B356" s="79" t="s">
        <v>798</v>
      </c>
      <c r="C356" s="81">
        <v>41891</v>
      </c>
      <c r="D356" s="107" t="s">
        <v>451</v>
      </c>
      <c r="E356" s="257"/>
      <c r="F356" s="136" t="s">
        <v>133</v>
      </c>
      <c r="G356" s="81">
        <v>41893</v>
      </c>
      <c r="H356" s="81">
        <v>42155</v>
      </c>
      <c r="I356" s="230"/>
      <c r="J356" s="35">
        <v>4050000</v>
      </c>
      <c r="K356" s="39"/>
      <c r="L356" s="102"/>
      <c r="M356" s="102"/>
      <c r="N356" s="102"/>
      <c r="O356" s="92" t="s">
        <v>131</v>
      </c>
      <c r="P356" s="39"/>
      <c r="Q356" s="35"/>
      <c r="R356" s="35"/>
      <c r="S356" s="35"/>
      <c r="T356" s="40">
        <f t="shared" si="209"/>
        <v>0</v>
      </c>
      <c r="U356" s="35"/>
      <c r="V356" s="35"/>
      <c r="W356" s="35"/>
      <c r="X356" s="40">
        <f t="shared" si="210"/>
        <v>0</v>
      </c>
      <c r="Y356" s="35"/>
      <c r="Z356" s="35"/>
      <c r="AA356" s="35">
        <v>4050000</v>
      </c>
      <c r="AB356" s="40">
        <f t="shared" si="211"/>
        <v>4050000</v>
      </c>
      <c r="AC356" s="35"/>
      <c r="AD356" s="35"/>
      <c r="AE356" s="35"/>
      <c r="AF356" s="40">
        <f t="shared" si="212"/>
        <v>0</v>
      </c>
      <c r="AG356" s="40">
        <f t="shared" si="213"/>
        <v>4050000</v>
      </c>
      <c r="AH356" s="41">
        <f t="shared" si="214"/>
        <v>6.4316474609547904E-3</v>
      </c>
      <c r="AI356" s="42">
        <f t="shared" si="215"/>
        <v>1.7211594239853127E-3</v>
      </c>
    </row>
    <row r="357" spans="1:35" outlineLevel="1">
      <c r="A357" s="16">
        <v>25</v>
      </c>
      <c r="B357" s="79" t="s">
        <v>830</v>
      </c>
      <c r="C357" s="81">
        <v>41891</v>
      </c>
      <c r="D357" s="107" t="s">
        <v>456</v>
      </c>
      <c r="E357" s="257"/>
      <c r="F357" s="136" t="s">
        <v>133</v>
      </c>
      <c r="G357" s="81">
        <v>41893</v>
      </c>
      <c r="H357" s="81">
        <v>42155</v>
      </c>
      <c r="I357" s="230"/>
      <c r="J357" s="35">
        <v>59555926</v>
      </c>
      <c r="K357" s="39"/>
      <c r="L357" s="102"/>
      <c r="M357" s="102"/>
      <c r="N357" s="102"/>
      <c r="O357" s="92" t="s">
        <v>131</v>
      </c>
      <c r="P357" s="39"/>
      <c r="Q357" s="35"/>
      <c r="R357" s="35"/>
      <c r="S357" s="35"/>
      <c r="T357" s="40">
        <f t="shared" si="209"/>
        <v>0</v>
      </c>
      <c r="U357" s="35"/>
      <c r="V357" s="35"/>
      <c r="W357" s="35"/>
      <c r="X357" s="40">
        <f t="shared" si="210"/>
        <v>0</v>
      </c>
      <c r="Y357" s="35"/>
      <c r="Z357" s="35"/>
      <c r="AA357" s="35">
        <v>59555926</v>
      </c>
      <c r="AB357" s="40">
        <f t="shared" si="211"/>
        <v>59555926</v>
      </c>
      <c r="AC357" s="35"/>
      <c r="AD357" s="35"/>
      <c r="AE357" s="35"/>
      <c r="AF357" s="40">
        <f t="shared" si="212"/>
        <v>0</v>
      </c>
      <c r="AG357" s="40">
        <f t="shared" si="213"/>
        <v>59555926</v>
      </c>
      <c r="AH357" s="41">
        <f t="shared" si="214"/>
        <v>9.4578449442644791E-2</v>
      </c>
      <c r="AI357" s="42">
        <f t="shared" si="215"/>
        <v>2.5309936614585658E-2</v>
      </c>
    </row>
    <row r="358" spans="1:35" outlineLevel="1">
      <c r="A358" s="16">
        <v>26</v>
      </c>
      <c r="B358" s="79" t="s">
        <v>831</v>
      </c>
      <c r="C358" s="81">
        <v>41891</v>
      </c>
      <c r="D358" s="107" t="s">
        <v>433</v>
      </c>
      <c r="E358" s="257"/>
      <c r="F358" s="136" t="s">
        <v>133</v>
      </c>
      <c r="G358" s="81">
        <v>41893</v>
      </c>
      <c r="H358" s="81">
        <v>42155</v>
      </c>
      <c r="I358" s="230"/>
      <c r="J358" s="35">
        <v>5283989</v>
      </c>
      <c r="K358" s="39"/>
      <c r="L358" s="102"/>
      <c r="M358" s="102"/>
      <c r="N358" s="102"/>
      <c r="O358" s="92" t="s">
        <v>131</v>
      </c>
      <c r="P358" s="39"/>
      <c r="Q358" s="35"/>
      <c r="R358" s="35"/>
      <c r="S358" s="35"/>
      <c r="T358" s="40">
        <f t="shared" si="209"/>
        <v>0</v>
      </c>
      <c r="U358" s="35"/>
      <c r="V358" s="35"/>
      <c r="W358" s="35"/>
      <c r="X358" s="40">
        <f t="shared" si="210"/>
        <v>0</v>
      </c>
      <c r="Y358" s="35"/>
      <c r="Z358" s="35"/>
      <c r="AA358" s="35">
        <v>5283989</v>
      </c>
      <c r="AB358" s="40">
        <f t="shared" si="211"/>
        <v>5283989</v>
      </c>
      <c r="AC358" s="35"/>
      <c r="AD358" s="35"/>
      <c r="AE358" s="35"/>
      <c r="AF358" s="40">
        <f t="shared" si="212"/>
        <v>0</v>
      </c>
      <c r="AG358" s="40">
        <f t="shared" si="213"/>
        <v>5283989</v>
      </c>
      <c r="AH358" s="41">
        <f t="shared" si="214"/>
        <v>8.3912973914970473E-3</v>
      </c>
      <c r="AI358" s="42">
        <f t="shared" si="215"/>
        <v>2.2455771515024021E-3</v>
      </c>
    </row>
    <row r="359" spans="1:35" outlineLevel="1">
      <c r="A359" s="16">
        <v>27</v>
      </c>
      <c r="B359" s="79" t="s">
        <v>832</v>
      </c>
      <c r="C359" s="81">
        <v>41891</v>
      </c>
      <c r="D359" s="107" t="s">
        <v>444</v>
      </c>
      <c r="E359" s="257"/>
      <c r="F359" s="136" t="s">
        <v>133</v>
      </c>
      <c r="G359" s="81">
        <v>41893</v>
      </c>
      <c r="H359" s="81">
        <v>42155</v>
      </c>
      <c r="I359" s="230"/>
      <c r="J359" s="29">
        <v>5283989</v>
      </c>
      <c r="K359" s="39"/>
      <c r="L359" s="102"/>
      <c r="M359" s="102"/>
      <c r="N359" s="102"/>
      <c r="O359" s="92" t="s">
        <v>131</v>
      </c>
      <c r="P359" s="39"/>
      <c r="Q359" s="35"/>
      <c r="R359" s="35"/>
      <c r="S359" s="35"/>
      <c r="T359" s="40">
        <f t="shared" si="209"/>
        <v>0</v>
      </c>
      <c r="U359" s="35"/>
      <c r="V359" s="35"/>
      <c r="W359" s="35"/>
      <c r="X359" s="40">
        <f t="shared" si="210"/>
        <v>0</v>
      </c>
      <c r="Y359" s="35"/>
      <c r="Z359" s="35"/>
      <c r="AA359" s="35">
        <v>5283989</v>
      </c>
      <c r="AB359" s="40">
        <f t="shared" si="211"/>
        <v>5283989</v>
      </c>
      <c r="AC359" s="35"/>
      <c r="AD359" s="35"/>
      <c r="AE359" s="35"/>
      <c r="AF359" s="40">
        <f t="shared" si="212"/>
        <v>0</v>
      </c>
      <c r="AG359" s="40">
        <f t="shared" si="213"/>
        <v>5283989</v>
      </c>
      <c r="AH359" s="41">
        <f t="shared" si="214"/>
        <v>8.3912973914970473E-3</v>
      </c>
      <c r="AI359" s="42">
        <f t="shared" si="215"/>
        <v>2.2455771515024021E-3</v>
      </c>
    </row>
    <row r="360" spans="1:35" outlineLevel="1">
      <c r="A360" s="16">
        <v>28</v>
      </c>
      <c r="B360" s="79" t="s">
        <v>833</v>
      </c>
      <c r="C360" s="81">
        <v>41897</v>
      </c>
      <c r="D360" s="107" t="s">
        <v>452</v>
      </c>
      <c r="E360" s="257"/>
      <c r="F360" s="136" t="s">
        <v>133</v>
      </c>
      <c r="G360" s="81">
        <v>41899</v>
      </c>
      <c r="H360" s="81">
        <v>42155</v>
      </c>
      <c r="I360" s="230"/>
      <c r="J360" s="29">
        <v>20655981</v>
      </c>
      <c r="K360" s="39"/>
      <c r="L360" s="102"/>
      <c r="M360" s="102"/>
      <c r="N360" s="102"/>
      <c r="O360" s="92" t="s">
        <v>131</v>
      </c>
      <c r="P360" s="39"/>
      <c r="Q360" s="35"/>
      <c r="R360" s="35"/>
      <c r="S360" s="35"/>
      <c r="T360" s="40">
        <f t="shared" si="209"/>
        <v>0</v>
      </c>
      <c r="U360" s="35"/>
      <c r="V360" s="35"/>
      <c r="W360" s="35"/>
      <c r="X360" s="40">
        <f t="shared" si="210"/>
        <v>0</v>
      </c>
      <c r="Y360" s="35"/>
      <c r="Z360" s="35"/>
      <c r="AA360" s="35">
        <v>20655981</v>
      </c>
      <c r="AB360" s="40">
        <f t="shared" si="211"/>
        <v>20655981</v>
      </c>
      <c r="AC360" s="35"/>
      <c r="AD360" s="35"/>
      <c r="AE360" s="35"/>
      <c r="AF360" s="40">
        <f t="shared" si="212"/>
        <v>0</v>
      </c>
      <c r="AG360" s="40">
        <f t="shared" si="213"/>
        <v>20655981</v>
      </c>
      <c r="AH360" s="41">
        <f t="shared" si="214"/>
        <v>3.2802959938809974E-2</v>
      </c>
      <c r="AI360" s="42">
        <f t="shared" si="215"/>
        <v>8.7783299653855715E-3</v>
      </c>
    </row>
    <row r="361" spans="1:35" ht="22.5" outlineLevel="1">
      <c r="A361" s="16">
        <v>29</v>
      </c>
      <c r="B361" s="79" t="s">
        <v>835</v>
      </c>
      <c r="C361" s="81">
        <v>41897</v>
      </c>
      <c r="D361" s="107" t="s">
        <v>447</v>
      </c>
      <c r="E361" s="257"/>
      <c r="F361" s="136" t="s">
        <v>133</v>
      </c>
      <c r="G361" s="81">
        <v>41899</v>
      </c>
      <c r="H361" s="81">
        <v>42155</v>
      </c>
      <c r="I361" s="230"/>
      <c r="J361" s="29">
        <v>7000374</v>
      </c>
      <c r="K361" s="39"/>
      <c r="L361" s="102"/>
      <c r="M361" s="102"/>
      <c r="N361" s="102"/>
      <c r="O361" s="92" t="s">
        <v>131</v>
      </c>
      <c r="P361" s="39"/>
      <c r="Q361" s="35"/>
      <c r="R361" s="35"/>
      <c r="S361" s="35"/>
      <c r="T361" s="40">
        <f t="shared" si="209"/>
        <v>0</v>
      </c>
      <c r="U361" s="35"/>
      <c r="V361" s="35"/>
      <c r="W361" s="35"/>
      <c r="X361" s="40">
        <f t="shared" si="210"/>
        <v>0</v>
      </c>
      <c r="Y361" s="35"/>
      <c r="Z361" s="35"/>
      <c r="AA361" s="35">
        <v>7000374</v>
      </c>
      <c r="AB361" s="40">
        <f t="shared" si="211"/>
        <v>7000374</v>
      </c>
      <c r="AC361" s="35"/>
      <c r="AD361" s="35"/>
      <c r="AE361" s="35"/>
      <c r="AF361" s="40">
        <f t="shared" si="212"/>
        <v>0</v>
      </c>
      <c r="AG361" s="40">
        <f t="shared" si="213"/>
        <v>7000374</v>
      </c>
      <c r="AH361" s="41">
        <f t="shared" si="214"/>
        <v>1.1117021645144181E-2</v>
      </c>
      <c r="AI361" s="42">
        <f t="shared" si="215"/>
        <v>2.9750023904991998E-3</v>
      </c>
    </row>
    <row r="362" spans="1:35" ht="22.5" outlineLevel="1">
      <c r="A362" s="16">
        <v>30</v>
      </c>
      <c r="B362" s="79" t="s">
        <v>834</v>
      </c>
      <c r="C362" s="81">
        <v>41893</v>
      </c>
      <c r="D362" s="107" t="s">
        <v>458</v>
      </c>
      <c r="E362" s="257"/>
      <c r="F362" s="136" t="s">
        <v>133</v>
      </c>
      <c r="G362" s="81">
        <v>41904</v>
      </c>
      <c r="H362" s="81">
        <v>42155</v>
      </c>
      <c r="I362" s="230"/>
      <c r="J362" s="29">
        <v>5395046</v>
      </c>
      <c r="K362" s="39"/>
      <c r="L362" s="102"/>
      <c r="M362" s="102"/>
      <c r="N362" s="102"/>
      <c r="O362" s="92" t="s">
        <v>131</v>
      </c>
      <c r="P362" s="39"/>
      <c r="Q362" s="35"/>
      <c r="R362" s="35"/>
      <c r="S362" s="35"/>
      <c r="T362" s="40">
        <f t="shared" si="209"/>
        <v>0</v>
      </c>
      <c r="U362" s="35"/>
      <c r="V362" s="35"/>
      <c r="W362" s="35"/>
      <c r="X362" s="40">
        <f t="shared" si="210"/>
        <v>0</v>
      </c>
      <c r="Y362" s="35"/>
      <c r="Z362" s="35"/>
      <c r="AA362" s="35">
        <v>5395046</v>
      </c>
      <c r="AB362" s="40">
        <f t="shared" si="211"/>
        <v>5395046</v>
      </c>
      <c r="AC362" s="35"/>
      <c r="AD362" s="35"/>
      <c r="AE362" s="35"/>
      <c r="AF362" s="40">
        <f t="shared" si="212"/>
        <v>0</v>
      </c>
      <c r="AG362" s="40">
        <f t="shared" si="213"/>
        <v>5395046</v>
      </c>
      <c r="AH362" s="41">
        <f t="shared" si="214"/>
        <v>8.5676626932430361E-3</v>
      </c>
      <c r="AI362" s="42">
        <f t="shared" si="215"/>
        <v>2.2927738927738927E-3</v>
      </c>
    </row>
    <row r="363" spans="1:35" outlineLevel="1">
      <c r="A363" s="16">
        <v>31</v>
      </c>
      <c r="B363" s="79" t="s">
        <v>416</v>
      </c>
      <c r="C363" s="81">
        <v>41894</v>
      </c>
      <c r="D363" s="107" t="s">
        <v>457</v>
      </c>
      <c r="E363" s="257"/>
      <c r="F363" s="136" t="s">
        <v>133</v>
      </c>
      <c r="G363" s="81">
        <v>41904</v>
      </c>
      <c r="H363" s="81">
        <v>42155</v>
      </c>
      <c r="I363" s="230"/>
      <c r="J363" s="29">
        <v>5478691</v>
      </c>
      <c r="K363" s="39"/>
      <c r="L363" s="102"/>
      <c r="M363" s="102"/>
      <c r="N363" s="102"/>
      <c r="O363" s="92" t="s">
        <v>131</v>
      </c>
      <c r="P363" s="39"/>
      <c r="Q363" s="35"/>
      <c r="R363" s="35"/>
      <c r="S363" s="35"/>
      <c r="T363" s="40">
        <f t="shared" si="209"/>
        <v>0</v>
      </c>
      <c r="U363" s="35"/>
      <c r="V363" s="35"/>
      <c r="W363" s="35"/>
      <c r="X363" s="40">
        <f t="shared" si="210"/>
        <v>0</v>
      </c>
      <c r="Y363" s="35"/>
      <c r="Z363" s="35"/>
      <c r="AA363" s="35">
        <v>5478691</v>
      </c>
      <c r="AB363" s="40">
        <f t="shared" si="211"/>
        <v>5478691</v>
      </c>
      <c r="AC363" s="35"/>
      <c r="AD363" s="35"/>
      <c r="AE363" s="35"/>
      <c r="AF363" s="40">
        <f t="shared" si="212"/>
        <v>0</v>
      </c>
      <c r="AG363" s="40">
        <f t="shared" si="213"/>
        <v>5478691</v>
      </c>
      <c r="AH363" s="41">
        <f t="shared" si="214"/>
        <v>8.7004960640755212E-3</v>
      </c>
      <c r="AI363" s="42">
        <f t="shared" si="215"/>
        <v>2.3283211470996341E-3</v>
      </c>
    </row>
    <row r="364" spans="1:35" outlineLevel="1">
      <c r="A364" s="16">
        <v>32</v>
      </c>
      <c r="B364" s="79" t="s">
        <v>836</v>
      </c>
      <c r="C364" s="81">
        <v>41905</v>
      </c>
      <c r="D364" s="107" t="s">
        <v>465</v>
      </c>
      <c r="E364" s="257"/>
      <c r="F364" s="136" t="s">
        <v>133</v>
      </c>
      <c r="G364" s="81">
        <v>41908</v>
      </c>
      <c r="H364" s="81">
        <v>42155</v>
      </c>
      <c r="I364" s="230"/>
      <c r="J364" s="29">
        <v>5109660</v>
      </c>
      <c r="K364" s="39"/>
      <c r="L364" s="102"/>
      <c r="M364" s="102"/>
      <c r="N364" s="102"/>
      <c r="O364" s="92" t="s">
        <v>131</v>
      </c>
      <c r="P364" s="39"/>
      <c r="Q364" s="35"/>
      <c r="R364" s="35"/>
      <c r="S364" s="35"/>
      <c r="T364" s="40">
        <f t="shared" si="209"/>
        <v>0</v>
      </c>
      <c r="U364" s="35"/>
      <c r="V364" s="35"/>
      <c r="W364" s="35"/>
      <c r="X364" s="40">
        <f t="shared" si="210"/>
        <v>0</v>
      </c>
      <c r="Y364" s="35"/>
      <c r="Z364" s="35"/>
      <c r="AA364" s="35">
        <v>5109660</v>
      </c>
      <c r="AB364" s="40">
        <f t="shared" si="211"/>
        <v>5109660</v>
      </c>
      <c r="AC364" s="35"/>
      <c r="AD364" s="35"/>
      <c r="AE364" s="35"/>
      <c r="AF364" s="40">
        <f t="shared" si="212"/>
        <v>0</v>
      </c>
      <c r="AG364" s="40">
        <f t="shared" si="213"/>
        <v>5109660</v>
      </c>
      <c r="AH364" s="41">
        <f t="shared" si="214"/>
        <v>8.1144522877388287E-3</v>
      </c>
      <c r="AI364" s="42">
        <f t="shared" si="215"/>
        <v>2.1714912252742699E-3</v>
      </c>
    </row>
    <row r="365" spans="1:35" outlineLevel="1">
      <c r="A365" s="16">
        <v>33</v>
      </c>
      <c r="B365" s="79" t="s">
        <v>837</v>
      </c>
      <c r="C365" s="81">
        <v>41907</v>
      </c>
      <c r="D365" s="107" t="s">
        <v>466</v>
      </c>
      <c r="E365" s="257"/>
      <c r="F365" s="136" t="s">
        <v>133</v>
      </c>
      <c r="G365" s="81">
        <v>41911</v>
      </c>
      <c r="H365" s="81">
        <v>42155</v>
      </c>
      <c r="I365" s="230"/>
      <c r="J365" s="29">
        <v>4050000</v>
      </c>
      <c r="K365" s="39"/>
      <c r="L365" s="102"/>
      <c r="M365" s="102"/>
      <c r="N365" s="102"/>
      <c r="O365" s="92" t="s">
        <v>131</v>
      </c>
      <c r="P365" s="39"/>
      <c r="Q365" s="35"/>
      <c r="R365" s="35"/>
      <c r="S365" s="35"/>
      <c r="T365" s="40">
        <f t="shared" si="209"/>
        <v>0</v>
      </c>
      <c r="U365" s="35"/>
      <c r="V365" s="35"/>
      <c r="W365" s="35"/>
      <c r="X365" s="40">
        <f t="shared" si="210"/>
        <v>0</v>
      </c>
      <c r="Y365" s="35"/>
      <c r="Z365" s="35"/>
      <c r="AA365" s="35">
        <v>4050000</v>
      </c>
      <c r="AB365" s="40">
        <f t="shared" si="211"/>
        <v>4050000</v>
      </c>
      <c r="AC365" s="35"/>
      <c r="AD365" s="35"/>
      <c r="AE365" s="35"/>
      <c r="AF365" s="40">
        <f t="shared" si="212"/>
        <v>0</v>
      </c>
      <c r="AG365" s="40">
        <f t="shared" si="213"/>
        <v>4050000</v>
      </c>
      <c r="AH365" s="41">
        <f t="shared" si="214"/>
        <v>6.4316474609547904E-3</v>
      </c>
      <c r="AI365" s="42">
        <f t="shared" si="215"/>
        <v>1.7211594239853127E-3</v>
      </c>
    </row>
    <row r="366" spans="1:35" outlineLevel="1">
      <c r="A366" s="16">
        <v>34</v>
      </c>
      <c r="B366" s="79" t="s">
        <v>838</v>
      </c>
      <c r="C366" s="81">
        <v>41905</v>
      </c>
      <c r="D366" s="107" t="s">
        <v>459</v>
      </c>
      <c r="E366" s="257"/>
      <c r="F366" s="136" t="s">
        <v>133</v>
      </c>
      <c r="G366" s="81">
        <v>41911</v>
      </c>
      <c r="H366" s="81">
        <v>42155</v>
      </c>
      <c r="I366" s="230"/>
      <c r="J366" s="29">
        <v>4050000</v>
      </c>
      <c r="K366" s="39"/>
      <c r="L366" s="102"/>
      <c r="M366" s="102"/>
      <c r="N366" s="102"/>
      <c r="O366" s="92" t="s">
        <v>131</v>
      </c>
      <c r="P366" s="39"/>
      <c r="Q366" s="35"/>
      <c r="R366" s="35"/>
      <c r="S366" s="35"/>
      <c r="T366" s="40">
        <f t="shared" si="209"/>
        <v>0</v>
      </c>
      <c r="U366" s="35"/>
      <c r="V366" s="35"/>
      <c r="W366" s="35"/>
      <c r="X366" s="40">
        <f t="shared" si="210"/>
        <v>0</v>
      </c>
      <c r="Y366" s="35"/>
      <c r="Z366" s="35"/>
      <c r="AA366" s="35">
        <v>4050000</v>
      </c>
      <c r="AB366" s="40">
        <f t="shared" si="211"/>
        <v>4050000</v>
      </c>
      <c r="AC366" s="35"/>
      <c r="AD366" s="35"/>
      <c r="AE366" s="35"/>
      <c r="AF366" s="40">
        <f t="shared" si="212"/>
        <v>0</v>
      </c>
      <c r="AG366" s="40">
        <f t="shared" si="213"/>
        <v>4050000</v>
      </c>
      <c r="AH366" s="41">
        <f t="shared" si="214"/>
        <v>6.4316474609547904E-3</v>
      </c>
      <c r="AI366" s="42">
        <f t="shared" si="215"/>
        <v>1.7211594239853127E-3</v>
      </c>
    </row>
    <row r="367" spans="1:35" outlineLevel="1">
      <c r="A367" s="16">
        <v>35</v>
      </c>
      <c r="B367" s="79" t="s">
        <v>839</v>
      </c>
      <c r="C367" s="81">
        <v>41905</v>
      </c>
      <c r="D367" s="107" t="s">
        <v>463</v>
      </c>
      <c r="E367" s="257"/>
      <c r="F367" s="136" t="s">
        <v>133</v>
      </c>
      <c r="G367" s="81">
        <v>41911</v>
      </c>
      <c r="H367" s="81">
        <v>42155</v>
      </c>
      <c r="I367" s="230"/>
      <c r="J367" s="29">
        <v>5283989</v>
      </c>
      <c r="K367" s="39"/>
      <c r="L367" s="102"/>
      <c r="M367" s="102"/>
      <c r="N367" s="102"/>
      <c r="O367" s="92" t="s">
        <v>131</v>
      </c>
      <c r="P367" s="39"/>
      <c r="Q367" s="35"/>
      <c r="R367" s="35"/>
      <c r="S367" s="35"/>
      <c r="T367" s="40">
        <f t="shared" si="209"/>
        <v>0</v>
      </c>
      <c r="U367" s="35"/>
      <c r="V367" s="35"/>
      <c r="W367" s="35"/>
      <c r="X367" s="40">
        <f t="shared" si="210"/>
        <v>0</v>
      </c>
      <c r="Y367" s="35"/>
      <c r="Z367" s="35"/>
      <c r="AA367" s="35">
        <v>5283989</v>
      </c>
      <c r="AB367" s="40">
        <f t="shared" si="211"/>
        <v>5283989</v>
      </c>
      <c r="AC367" s="35"/>
      <c r="AD367" s="35"/>
      <c r="AE367" s="35"/>
      <c r="AF367" s="40">
        <f t="shared" si="212"/>
        <v>0</v>
      </c>
      <c r="AG367" s="40">
        <f t="shared" si="213"/>
        <v>5283989</v>
      </c>
      <c r="AH367" s="41">
        <f t="shared" si="214"/>
        <v>8.3912973914970473E-3</v>
      </c>
      <c r="AI367" s="42">
        <f t="shared" si="215"/>
        <v>2.2455771515024021E-3</v>
      </c>
    </row>
    <row r="368" spans="1:35" outlineLevel="1">
      <c r="A368" s="16">
        <v>36</v>
      </c>
      <c r="B368" s="79" t="s">
        <v>840</v>
      </c>
      <c r="C368" s="81">
        <v>41905</v>
      </c>
      <c r="D368" s="107" t="s">
        <v>460</v>
      </c>
      <c r="E368" s="257"/>
      <c r="F368" s="136" t="s">
        <v>133</v>
      </c>
      <c r="G368" s="81">
        <v>41911</v>
      </c>
      <c r="H368" s="81">
        <v>42155</v>
      </c>
      <c r="I368" s="230"/>
      <c r="J368" s="29">
        <v>4050000</v>
      </c>
      <c r="K368" s="39"/>
      <c r="L368" s="102"/>
      <c r="M368" s="102"/>
      <c r="N368" s="102"/>
      <c r="O368" s="92" t="s">
        <v>131</v>
      </c>
      <c r="P368" s="39"/>
      <c r="Q368" s="35"/>
      <c r="R368" s="35"/>
      <c r="S368" s="35"/>
      <c r="T368" s="40">
        <f t="shared" si="209"/>
        <v>0</v>
      </c>
      <c r="U368" s="35"/>
      <c r="V368" s="35"/>
      <c r="W368" s="35"/>
      <c r="X368" s="40">
        <f t="shared" si="210"/>
        <v>0</v>
      </c>
      <c r="Y368" s="35"/>
      <c r="Z368" s="35"/>
      <c r="AA368" s="35">
        <v>4050000</v>
      </c>
      <c r="AB368" s="40">
        <f t="shared" si="211"/>
        <v>4050000</v>
      </c>
      <c r="AC368" s="35"/>
      <c r="AD368" s="35"/>
      <c r="AE368" s="35"/>
      <c r="AF368" s="40">
        <f t="shared" si="212"/>
        <v>0</v>
      </c>
      <c r="AG368" s="40">
        <f t="shared" si="213"/>
        <v>4050000</v>
      </c>
      <c r="AH368" s="41">
        <f t="shared" si="214"/>
        <v>6.4316474609547904E-3</v>
      </c>
      <c r="AI368" s="42">
        <f t="shared" si="215"/>
        <v>1.7211594239853127E-3</v>
      </c>
    </row>
    <row r="369" spans="1:35" outlineLevel="1">
      <c r="A369" s="16">
        <v>37</v>
      </c>
      <c r="B369" s="79" t="s">
        <v>841</v>
      </c>
      <c r="C369" s="81">
        <v>41905</v>
      </c>
      <c r="D369" s="107" t="s">
        <v>446</v>
      </c>
      <c r="E369" s="257"/>
      <c r="F369" s="136" t="s">
        <v>133</v>
      </c>
      <c r="G369" s="81">
        <v>41911</v>
      </c>
      <c r="H369" s="81">
        <v>42155</v>
      </c>
      <c r="I369" s="230"/>
      <c r="J369" s="29">
        <v>7465781</v>
      </c>
      <c r="K369" s="39"/>
      <c r="L369" s="102"/>
      <c r="M369" s="102"/>
      <c r="N369" s="102"/>
      <c r="O369" s="92" t="s">
        <v>131</v>
      </c>
      <c r="P369" s="39"/>
      <c r="Q369" s="35"/>
      <c r="R369" s="35"/>
      <c r="S369" s="35"/>
      <c r="T369" s="40">
        <f t="shared" si="209"/>
        <v>0</v>
      </c>
      <c r="U369" s="35"/>
      <c r="V369" s="35"/>
      <c r="W369" s="35"/>
      <c r="X369" s="40">
        <f t="shared" si="210"/>
        <v>0</v>
      </c>
      <c r="Y369" s="35"/>
      <c r="Z369" s="35"/>
      <c r="AA369" s="35">
        <v>7465781</v>
      </c>
      <c r="AB369" s="40">
        <f t="shared" si="211"/>
        <v>7465781</v>
      </c>
      <c r="AC369" s="35"/>
      <c r="AD369" s="35"/>
      <c r="AE369" s="35"/>
      <c r="AF369" s="40">
        <f t="shared" si="212"/>
        <v>0</v>
      </c>
      <c r="AG369" s="40">
        <f t="shared" si="213"/>
        <v>7465781</v>
      </c>
      <c r="AH369" s="41">
        <f t="shared" si="214"/>
        <v>1.1856116398196177E-2</v>
      </c>
      <c r="AI369" s="42">
        <f t="shared" si="215"/>
        <v>3.1727899569285165E-3</v>
      </c>
    </row>
    <row r="370" spans="1:35" outlineLevel="1">
      <c r="A370" s="16">
        <v>38</v>
      </c>
      <c r="B370" s="79" t="s">
        <v>842</v>
      </c>
      <c r="C370" s="81">
        <v>41908</v>
      </c>
      <c r="D370" s="107" t="s">
        <v>450</v>
      </c>
      <c r="E370" s="257"/>
      <c r="F370" s="136" t="s">
        <v>133</v>
      </c>
      <c r="G370" s="81">
        <v>41911</v>
      </c>
      <c r="H370" s="81">
        <v>42155</v>
      </c>
      <c r="I370" s="230"/>
      <c r="J370" s="29">
        <v>4050000</v>
      </c>
      <c r="K370" s="39"/>
      <c r="L370" s="102"/>
      <c r="M370" s="102"/>
      <c r="N370" s="102"/>
      <c r="O370" s="92" t="s">
        <v>131</v>
      </c>
      <c r="P370" s="39"/>
      <c r="Q370" s="35"/>
      <c r="R370" s="35"/>
      <c r="S370" s="35"/>
      <c r="T370" s="40">
        <f t="shared" si="209"/>
        <v>0</v>
      </c>
      <c r="U370" s="35"/>
      <c r="V370" s="35"/>
      <c r="W370" s="35"/>
      <c r="X370" s="40">
        <f t="shared" si="210"/>
        <v>0</v>
      </c>
      <c r="Y370" s="35"/>
      <c r="Z370" s="35"/>
      <c r="AA370" s="35">
        <v>4050000</v>
      </c>
      <c r="AB370" s="40">
        <f t="shared" si="211"/>
        <v>4050000</v>
      </c>
      <c r="AC370" s="35"/>
      <c r="AD370" s="35"/>
      <c r="AE370" s="35"/>
      <c r="AF370" s="40">
        <f t="shared" si="212"/>
        <v>0</v>
      </c>
      <c r="AG370" s="40">
        <f t="shared" si="213"/>
        <v>4050000</v>
      </c>
      <c r="AH370" s="41">
        <f t="shared" si="214"/>
        <v>6.4316474609547904E-3</v>
      </c>
      <c r="AI370" s="42">
        <f t="shared" si="215"/>
        <v>1.7211594239853127E-3</v>
      </c>
    </row>
    <row r="371" spans="1:35" outlineLevel="1">
      <c r="A371" s="16">
        <v>39</v>
      </c>
      <c r="B371" s="79" t="s">
        <v>843</v>
      </c>
      <c r="C371" s="81">
        <v>41911</v>
      </c>
      <c r="D371" s="107" t="s">
        <v>467</v>
      </c>
      <c r="E371" s="257"/>
      <c r="F371" s="136" t="s">
        <v>133</v>
      </c>
      <c r="G371" s="81">
        <v>41912</v>
      </c>
      <c r="H371" s="81">
        <v>42155</v>
      </c>
      <c r="I371" s="230"/>
      <c r="J371" s="29">
        <v>10481173</v>
      </c>
      <c r="K371" s="39"/>
      <c r="L371" s="102"/>
      <c r="M371" s="102"/>
      <c r="N371" s="102"/>
      <c r="O371" s="92" t="s">
        <v>131</v>
      </c>
      <c r="P371" s="39"/>
      <c r="Q371" s="35"/>
      <c r="R371" s="35"/>
      <c r="S371" s="35"/>
      <c r="T371" s="40">
        <f t="shared" si="209"/>
        <v>0</v>
      </c>
      <c r="U371" s="35"/>
      <c r="V371" s="35"/>
      <c r="W371" s="35"/>
      <c r="X371" s="40">
        <f t="shared" si="210"/>
        <v>0</v>
      </c>
      <c r="Y371" s="35"/>
      <c r="Z371" s="35"/>
      <c r="AA371" s="35">
        <v>10481173</v>
      </c>
      <c r="AB371" s="40">
        <f t="shared" si="211"/>
        <v>10481173</v>
      </c>
      <c r="AC371" s="35"/>
      <c r="AD371" s="35"/>
      <c r="AE371" s="35"/>
      <c r="AF371" s="40">
        <f t="shared" si="212"/>
        <v>0</v>
      </c>
      <c r="AG371" s="40">
        <f t="shared" si="213"/>
        <v>10481173</v>
      </c>
      <c r="AH371" s="41">
        <f t="shared" si="214"/>
        <v>1.6644743139080962E-2</v>
      </c>
      <c r="AI371" s="42">
        <f t="shared" si="215"/>
        <v>4.4542641193507189E-3</v>
      </c>
    </row>
    <row r="372" spans="1:35" outlineLevel="1">
      <c r="A372" s="16">
        <v>40</v>
      </c>
      <c r="B372" s="79" t="s">
        <v>844</v>
      </c>
      <c r="C372" s="81">
        <v>41911</v>
      </c>
      <c r="D372" s="107" t="s">
        <v>468</v>
      </c>
      <c r="E372" s="257"/>
      <c r="F372" s="136" t="s">
        <v>133</v>
      </c>
      <c r="G372" s="81">
        <v>41912</v>
      </c>
      <c r="H372" s="81">
        <v>42155</v>
      </c>
      <c r="I372" s="230"/>
      <c r="J372" s="29">
        <v>17133241</v>
      </c>
      <c r="K372" s="39"/>
      <c r="L372" s="102"/>
      <c r="M372" s="102"/>
      <c r="N372" s="102"/>
      <c r="O372" s="92" t="s">
        <v>131</v>
      </c>
      <c r="P372" s="39"/>
      <c r="Q372" s="35"/>
      <c r="R372" s="35"/>
      <c r="S372" s="35"/>
      <c r="T372" s="40">
        <f t="shared" si="209"/>
        <v>0</v>
      </c>
      <c r="U372" s="35"/>
      <c r="V372" s="35"/>
      <c r="W372" s="35"/>
      <c r="X372" s="40">
        <f t="shared" si="210"/>
        <v>0</v>
      </c>
      <c r="Y372" s="35"/>
      <c r="Z372" s="35"/>
      <c r="AA372" s="35">
        <v>17133241</v>
      </c>
      <c r="AB372" s="40">
        <f t="shared" si="211"/>
        <v>17133241</v>
      </c>
      <c r="AC372" s="35"/>
      <c r="AD372" s="35"/>
      <c r="AE372" s="35"/>
      <c r="AF372" s="40">
        <f t="shared" si="212"/>
        <v>0</v>
      </c>
      <c r="AG372" s="40">
        <f t="shared" si="213"/>
        <v>17133241</v>
      </c>
      <c r="AH372" s="41">
        <f t="shared" si="214"/>
        <v>2.7208633574216424E-2</v>
      </c>
      <c r="AI372" s="42">
        <f t="shared" si="215"/>
        <v>7.2812442495213689E-3</v>
      </c>
    </row>
    <row r="373" spans="1:35" outlineLevel="1">
      <c r="A373" s="16">
        <v>41</v>
      </c>
      <c r="B373" s="79" t="s">
        <v>1067</v>
      </c>
      <c r="C373" s="81">
        <v>41920</v>
      </c>
      <c r="D373" s="107" t="s">
        <v>470</v>
      </c>
      <c r="E373" s="257"/>
      <c r="F373" s="136" t="s">
        <v>133</v>
      </c>
      <c r="G373" s="81">
        <v>41922</v>
      </c>
      <c r="H373" s="81">
        <v>42155</v>
      </c>
      <c r="I373" s="223"/>
      <c r="J373" s="29">
        <v>21615775</v>
      </c>
      <c r="K373" s="129"/>
      <c r="L373" s="102"/>
      <c r="M373" s="102"/>
      <c r="N373" s="102"/>
      <c r="O373" s="92" t="s">
        <v>131</v>
      </c>
      <c r="P373" s="129"/>
      <c r="Q373" s="35"/>
      <c r="R373" s="35"/>
      <c r="S373" s="35"/>
      <c r="T373" s="40">
        <f t="shared" ref="T373:T381" si="216">SUM(Q373:S373)</f>
        <v>0</v>
      </c>
      <c r="U373" s="35"/>
      <c r="V373" s="35"/>
      <c r="W373" s="35"/>
      <c r="X373" s="40">
        <f t="shared" ref="X373:X381" si="217">SUM(U373:W373)</f>
        <v>0</v>
      </c>
      <c r="Y373" s="35"/>
      <c r="Z373" s="35"/>
      <c r="AA373" s="35"/>
      <c r="AB373" s="40">
        <f t="shared" si="211"/>
        <v>0</v>
      </c>
      <c r="AC373" s="29">
        <v>21615775</v>
      </c>
      <c r="AD373" s="35"/>
      <c r="AE373" s="35"/>
      <c r="AF373" s="40">
        <f t="shared" ref="AF373:AF381" si="218">SUM(AC373:AE373)</f>
        <v>21615775</v>
      </c>
      <c r="AG373" s="40">
        <f t="shared" ref="AG373:AG381" si="219">SUM(T373,X373,AB373,AF373)</f>
        <v>21615775</v>
      </c>
      <c r="AH373" s="41">
        <f t="shared" ref="AH373:AH381" si="220">IF(ISERROR(AG373/$I$332),0,AG373/$I$332)</f>
        <v>3.4327171455634575E-2</v>
      </c>
      <c r="AI373" s="42">
        <f t="shared" ref="AI373:AI381" si="221">IF(ISERROR(AG373/$AG$386),"-",AG373/$AG$386)</f>
        <v>9.1862209501224999E-3</v>
      </c>
    </row>
    <row r="374" spans="1:35" outlineLevel="1">
      <c r="A374" s="16">
        <v>42</v>
      </c>
      <c r="B374" s="79" t="s">
        <v>1068</v>
      </c>
      <c r="C374" s="81">
        <v>41920</v>
      </c>
      <c r="D374" s="107" t="s">
        <v>1001</v>
      </c>
      <c r="E374" s="257"/>
      <c r="F374" s="136" t="s">
        <v>133</v>
      </c>
      <c r="G374" s="81">
        <v>41922</v>
      </c>
      <c r="H374" s="81">
        <v>42155</v>
      </c>
      <c r="I374" s="223"/>
      <c r="J374" s="29">
        <v>7125137</v>
      </c>
      <c r="K374" s="129"/>
      <c r="L374" s="102"/>
      <c r="M374" s="102"/>
      <c r="N374" s="102"/>
      <c r="O374" s="92" t="s">
        <v>131</v>
      </c>
      <c r="P374" s="129"/>
      <c r="Q374" s="35"/>
      <c r="R374" s="35"/>
      <c r="S374" s="35"/>
      <c r="T374" s="40">
        <f t="shared" si="216"/>
        <v>0</v>
      </c>
      <c r="U374" s="35"/>
      <c r="V374" s="35"/>
      <c r="W374" s="35"/>
      <c r="X374" s="40">
        <f t="shared" si="217"/>
        <v>0</v>
      </c>
      <c r="Y374" s="35"/>
      <c r="Z374" s="35"/>
      <c r="AA374" s="35"/>
      <c r="AB374" s="40">
        <f t="shared" si="211"/>
        <v>0</v>
      </c>
      <c r="AC374" s="29">
        <v>7125137</v>
      </c>
      <c r="AD374" s="35"/>
      <c r="AE374" s="35"/>
      <c r="AF374" s="40">
        <f t="shared" si="218"/>
        <v>7125137</v>
      </c>
      <c r="AG374" s="40">
        <f t="shared" si="219"/>
        <v>7125137</v>
      </c>
      <c r="AH374" s="41">
        <f t="shared" si="220"/>
        <v>1.1315152912346922E-2</v>
      </c>
      <c r="AI374" s="42">
        <f t="shared" si="221"/>
        <v>3.0280238752435655E-3</v>
      </c>
    </row>
    <row r="375" spans="1:35" outlineLevel="1">
      <c r="A375" s="16">
        <v>43</v>
      </c>
      <c r="B375" s="79" t="s">
        <v>1069</v>
      </c>
      <c r="C375" s="81">
        <v>41920</v>
      </c>
      <c r="D375" s="107" t="s">
        <v>469</v>
      </c>
      <c r="E375" s="257"/>
      <c r="F375" s="136" t="s">
        <v>133</v>
      </c>
      <c r="G375" s="81">
        <v>41927</v>
      </c>
      <c r="H375" s="81">
        <v>42155</v>
      </c>
      <c r="I375" s="223"/>
      <c r="J375" s="29">
        <v>27081198</v>
      </c>
      <c r="K375" s="129"/>
      <c r="L375" s="102"/>
      <c r="M375" s="102"/>
      <c r="N375" s="102"/>
      <c r="O375" s="92" t="s">
        <v>131</v>
      </c>
      <c r="P375" s="129"/>
      <c r="Q375" s="35"/>
      <c r="R375" s="35"/>
      <c r="S375" s="35"/>
      <c r="T375" s="40">
        <f t="shared" si="216"/>
        <v>0</v>
      </c>
      <c r="U375" s="35"/>
      <c r="V375" s="35"/>
      <c r="W375" s="35"/>
      <c r="X375" s="40">
        <f t="shared" si="217"/>
        <v>0</v>
      </c>
      <c r="Y375" s="35"/>
      <c r="Z375" s="35"/>
      <c r="AA375" s="35"/>
      <c r="AB375" s="40">
        <f t="shared" si="211"/>
        <v>0</v>
      </c>
      <c r="AC375" s="29">
        <v>27081198</v>
      </c>
      <c r="AD375" s="35"/>
      <c r="AE375" s="35"/>
      <c r="AF375" s="40">
        <f t="shared" si="218"/>
        <v>27081198</v>
      </c>
      <c r="AG375" s="40">
        <f t="shared" si="219"/>
        <v>27081198</v>
      </c>
      <c r="AH375" s="41">
        <f t="shared" si="220"/>
        <v>4.300659712501579E-2</v>
      </c>
      <c r="AI375" s="42">
        <f t="shared" si="221"/>
        <v>1.1508903493953631E-2</v>
      </c>
    </row>
    <row r="376" spans="1:35" outlineLevel="1">
      <c r="A376" s="16">
        <v>44</v>
      </c>
      <c r="B376" s="79" t="s">
        <v>1070</v>
      </c>
      <c r="C376" s="81">
        <v>41920</v>
      </c>
      <c r="D376" s="107" t="s">
        <v>464</v>
      </c>
      <c r="E376" s="257"/>
      <c r="F376" s="136" t="s">
        <v>133</v>
      </c>
      <c r="G376" s="81">
        <v>41928</v>
      </c>
      <c r="H376" s="81">
        <v>42155</v>
      </c>
      <c r="I376" s="223"/>
      <c r="J376" s="29">
        <v>27625691</v>
      </c>
      <c r="K376" s="129"/>
      <c r="L376" s="102"/>
      <c r="M376" s="102"/>
      <c r="N376" s="102"/>
      <c r="O376" s="92" t="s">
        <v>131</v>
      </c>
      <c r="P376" s="129"/>
      <c r="Q376" s="35"/>
      <c r="R376" s="35"/>
      <c r="S376" s="35"/>
      <c r="T376" s="40">
        <f t="shared" si="216"/>
        <v>0</v>
      </c>
      <c r="U376" s="35"/>
      <c r="V376" s="35"/>
      <c r="W376" s="35"/>
      <c r="X376" s="40">
        <f t="shared" si="217"/>
        <v>0</v>
      </c>
      <c r="Y376" s="35"/>
      <c r="Z376" s="35"/>
      <c r="AA376" s="35"/>
      <c r="AB376" s="40">
        <f t="shared" si="211"/>
        <v>0</v>
      </c>
      <c r="AC376" s="29">
        <v>27625691</v>
      </c>
      <c r="AD376" s="35"/>
      <c r="AE376" s="35"/>
      <c r="AF376" s="40">
        <f t="shared" si="218"/>
        <v>27625691</v>
      </c>
      <c r="AG376" s="40">
        <f t="shared" si="219"/>
        <v>27625691</v>
      </c>
      <c r="AH376" s="41">
        <f t="shared" si="220"/>
        <v>4.3871285278338668E-2</v>
      </c>
      <c r="AI376" s="42">
        <f t="shared" si="221"/>
        <v>1.1740300841668208E-2</v>
      </c>
    </row>
    <row r="377" spans="1:35" outlineLevel="1">
      <c r="A377" s="16">
        <v>45</v>
      </c>
      <c r="B377" s="79" t="s">
        <v>1071</v>
      </c>
      <c r="C377" s="81">
        <v>41925</v>
      </c>
      <c r="D377" s="107" t="s">
        <v>994</v>
      </c>
      <c r="E377" s="257"/>
      <c r="F377" s="136" t="s">
        <v>133</v>
      </c>
      <c r="G377" s="81">
        <v>41928</v>
      </c>
      <c r="H377" s="81">
        <v>42155</v>
      </c>
      <c r="I377" s="223"/>
      <c r="J377" s="29">
        <v>14335435</v>
      </c>
      <c r="K377" s="129"/>
      <c r="L377" s="102"/>
      <c r="M377" s="102"/>
      <c r="N377" s="102"/>
      <c r="O377" s="92" t="s">
        <v>131</v>
      </c>
      <c r="P377" s="129"/>
      <c r="Q377" s="35"/>
      <c r="R377" s="35"/>
      <c r="S377" s="35"/>
      <c r="T377" s="40">
        <f t="shared" si="216"/>
        <v>0</v>
      </c>
      <c r="U377" s="35"/>
      <c r="V377" s="35"/>
      <c r="W377" s="35"/>
      <c r="X377" s="40">
        <f t="shared" si="217"/>
        <v>0</v>
      </c>
      <c r="Y377" s="35"/>
      <c r="Z377" s="35"/>
      <c r="AA377" s="35"/>
      <c r="AB377" s="40">
        <f t="shared" si="211"/>
        <v>0</v>
      </c>
      <c r="AC377" s="29">
        <v>14335435</v>
      </c>
      <c r="AD377" s="35"/>
      <c r="AE377" s="35"/>
      <c r="AF377" s="40">
        <f t="shared" si="218"/>
        <v>14335435</v>
      </c>
      <c r="AG377" s="40">
        <f t="shared" si="219"/>
        <v>14335435</v>
      </c>
      <c r="AH377" s="41">
        <f t="shared" si="220"/>
        <v>2.2765546696156158E-2</v>
      </c>
      <c r="AI377" s="42">
        <f t="shared" si="221"/>
        <v>6.0922392709083688E-3</v>
      </c>
    </row>
    <row r="378" spans="1:35" outlineLevel="1">
      <c r="A378" s="16">
        <v>46</v>
      </c>
      <c r="B378" s="79" t="s">
        <v>1072</v>
      </c>
      <c r="C378" s="81">
        <v>41925</v>
      </c>
      <c r="D378" s="107" t="s">
        <v>461</v>
      </c>
      <c r="E378" s="257"/>
      <c r="F378" s="136" t="s">
        <v>133</v>
      </c>
      <c r="G378" s="81">
        <v>41928</v>
      </c>
      <c r="H378" s="81">
        <v>42155</v>
      </c>
      <c r="I378" s="223"/>
      <c r="J378" s="29">
        <v>9888615</v>
      </c>
      <c r="K378" s="129"/>
      <c r="L378" s="102"/>
      <c r="M378" s="102"/>
      <c r="N378" s="102"/>
      <c r="O378" s="92" t="s">
        <v>131</v>
      </c>
      <c r="P378" s="129"/>
      <c r="Q378" s="35"/>
      <c r="R378" s="35"/>
      <c r="S378" s="35"/>
      <c r="T378" s="40">
        <f t="shared" si="216"/>
        <v>0</v>
      </c>
      <c r="U378" s="35"/>
      <c r="V378" s="35"/>
      <c r="W378" s="35"/>
      <c r="X378" s="40">
        <f t="shared" si="217"/>
        <v>0</v>
      </c>
      <c r="Y378" s="35"/>
      <c r="Z378" s="35"/>
      <c r="AA378" s="35"/>
      <c r="AB378" s="40">
        <f t="shared" si="211"/>
        <v>0</v>
      </c>
      <c r="AC378" s="29">
        <v>9888615</v>
      </c>
      <c r="AD378" s="35"/>
      <c r="AE378" s="35"/>
      <c r="AF378" s="40">
        <f t="shared" si="218"/>
        <v>9888615</v>
      </c>
      <c r="AG378" s="40">
        <f t="shared" si="219"/>
        <v>9888615</v>
      </c>
      <c r="AH378" s="41">
        <f t="shared" si="220"/>
        <v>1.5703724828915914E-2</v>
      </c>
      <c r="AI378" s="42">
        <f t="shared" si="221"/>
        <v>4.2024402215833393E-3</v>
      </c>
    </row>
    <row r="379" spans="1:35" outlineLevel="1">
      <c r="A379" s="16">
        <v>47</v>
      </c>
      <c r="B379" s="79" t="s">
        <v>1073</v>
      </c>
      <c r="C379" s="81">
        <v>41927</v>
      </c>
      <c r="D379" s="107" t="s">
        <v>992</v>
      </c>
      <c r="E379" s="257"/>
      <c r="F379" s="136" t="s">
        <v>133</v>
      </c>
      <c r="G379" s="81">
        <v>41929</v>
      </c>
      <c r="H379" s="81">
        <v>42155</v>
      </c>
      <c r="I379" s="223"/>
      <c r="J379" s="29">
        <v>5283989</v>
      </c>
      <c r="K379" s="129"/>
      <c r="L379" s="102"/>
      <c r="M379" s="102"/>
      <c r="N379" s="102"/>
      <c r="O379" s="92" t="s">
        <v>131</v>
      </c>
      <c r="P379" s="129"/>
      <c r="Q379" s="35"/>
      <c r="R379" s="35"/>
      <c r="S379" s="35"/>
      <c r="T379" s="40">
        <f t="shared" si="216"/>
        <v>0</v>
      </c>
      <c r="U379" s="35"/>
      <c r="V379" s="35"/>
      <c r="W379" s="35"/>
      <c r="X379" s="40">
        <f t="shared" si="217"/>
        <v>0</v>
      </c>
      <c r="Y379" s="35"/>
      <c r="Z379" s="35"/>
      <c r="AA379" s="35"/>
      <c r="AB379" s="40">
        <f t="shared" si="211"/>
        <v>0</v>
      </c>
      <c r="AC379" s="29">
        <v>5283989</v>
      </c>
      <c r="AD379" s="35"/>
      <c r="AE379" s="35"/>
      <c r="AF379" s="40">
        <f t="shared" si="218"/>
        <v>5283989</v>
      </c>
      <c r="AG379" s="40">
        <f t="shared" si="219"/>
        <v>5283989</v>
      </c>
      <c r="AH379" s="41">
        <f t="shared" si="220"/>
        <v>8.3912973914970473E-3</v>
      </c>
      <c r="AI379" s="42">
        <f t="shared" si="221"/>
        <v>2.2455771515024021E-3</v>
      </c>
    </row>
    <row r="380" spans="1:35" ht="22.5" outlineLevel="1">
      <c r="A380" s="16">
        <v>48</v>
      </c>
      <c r="B380" s="79" t="s">
        <v>368</v>
      </c>
      <c r="C380" s="81">
        <v>41935</v>
      </c>
      <c r="D380" s="107" t="s">
        <v>453</v>
      </c>
      <c r="E380" s="257"/>
      <c r="F380" s="136" t="s">
        <v>133</v>
      </c>
      <c r="G380" s="81">
        <v>41936</v>
      </c>
      <c r="H380" s="81">
        <v>42155</v>
      </c>
      <c r="I380" s="223"/>
      <c r="J380" s="29">
        <v>6812880</v>
      </c>
      <c r="K380" s="129"/>
      <c r="L380" s="102"/>
      <c r="M380" s="102"/>
      <c r="N380" s="102"/>
      <c r="O380" s="92" t="s">
        <v>131</v>
      </c>
      <c r="P380" s="129"/>
      <c r="Q380" s="35"/>
      <c r="R380" s="35"/>
      <c r="S380" s="35"/>
      <c r="T380" s="40">
        <f t="shared" si="216"/>
        <v>0</v>
      </c>
      <c r="U380" s="35"/>
      <c r="V380" s="35"/>
      <c r="W380" s="35"/>
      <c r="X380" s="40">
        <f t="shared" si="217"/>
        <v>0</v>
      </c>
      <c r="Y380" s="35"/>
      <c r="Z380" s="35"/>
      <c r="AA380" s="35"/>
      <c r="AB380" s="40">
        <f t="shared" si="211"/>
        <v>0</v>
      </c>
      <c r="AC380" s="29">
        <v>6812880</v>
      </c>
      <c r="AD380" s="35"/>
      <c r="AE380" s="35"/>
      <c r="AF380" s="40">
        <f t="shared" si="218"/>
        <v>6812880</v>
      </c>
      <c r="AG380" s="40">
        <f t="shared" si="219"/>
        <v>6812880</v>
      </c>
      <c r="AH380" s="41">
        <f t="shared" si="220"/>
        <v>1.0819269716985104E-2</v>
      </c>
      <c r="AI380" s="42">
        <f t="shared" si="221"/>
        <v>2.8953216336990266E-3</v>
      </c>
    </row>
    <row r="381" spans="1:35" outlineLevel="1">
      <c r="A381" s="16">
        <v>49</v>
      </c>
      <c r="B381" s="79" t="s">
        <v>1074</v>
      </c>
      <c r="C381" s="81">
        <v>41935</v>
      </c>
      <c r="D381" s="107" t="s">
        <v>996</v>
      </c>
      <c r="E381" s="258"/>
      <c r="F381" s="136" t="s">
        <v>133</v>
      </c>
      <c r="G381" s="81">
        <v>41936</v>
      </c>
      <c r="H381" s="81">
        <v>42155</v>
      </c>
      <c r="I381" s="180"/>
      <c r="J381" s="29">
        <v>4050000</v>
      </c>
      <c r="K381" s="129"/>
      <c r="L381" s="102"/>
      <c r="M381" s="102"/>
      <c r="N381" s="102"/>
      <c r="O381" s="92" t="s">
        <v>131</v>
      </c>
      <c r="P381" s="129"/>
      <c r="Q381" s="35"/>
      <c r="R381" s="35"/>
      <c r="S381" s="35"/>
      <c r="T381" s="40">
        <f t="shared" si="216"/>
        <v>0</v>
      </c>
      <c r="U381" s="35"/>
      <c r="V381" s="35"/>
      <c r="W381" s="35"/>
      <c r="X381" s="40">
        <f t="shared" si="217"/>
        <v>0</v>
      </c>
      <c r="Y381" s="35"/>
      <c r="Z381" s="35"/>
      <c r="AA381" s="35"/>
      <c r="AB381" s="40">
        <f t="shared" si="211"/>
        <v>0</v>
      </c>
      <c r="AC381" s="29">
        <v>4050000</v>
      </c>
      <c r="AD381" s="35"/>
      <c r="AE381" s="35"/>
      <c r="AF381" s="40">
        <f t="shared" si="218"/>
        <v>4050000</v>
      </c>
      <c r="AG381" s="40">
        <f t="shared" si="219"/>
        <v>4050000</v>
      </c>
      <c r="AH381" s="41">
        <f t="shared" si="220"/>
        <v>6.4316474609547904E-3</v>
      </c>
      <c r="AI381" s="42">
        <f t="shared" si="221"/>
        <v>1.7211594239853127E-3</v>
      </c>
    </row>
    <row r="382" spans="1:35" ht="12.75" customHeight="1">
      <c r="A382" s="181" t="s">
        <v>74</v>
      </c>
      <c r="B382" s="182"/>
      <c r="C382" s="182"/>
      <c r="D382" s="182"/>
      <c r="E382" s="182"/>
      <c r="F382" s="182"/>
      <c r="G382" s="182"/>
      <c r="H382" s="183"/>
      <c r="I382" s="55">
        <f>SUM(I332:I332)</f>
        <v>629698693</v>
      </c>
      <c r="J382" s="55">
        <f>SUM(J333:J381)</f>
        <v>629698693</v>
      </c>
      <c r="K382" s="74"/>
      <c r="L382" s="55">
        <f>SUM(L333:L333)</f>
        <v>0</v>
      </c>
      <c r="M382" s="55">
        <f>SUM(M333:M333)</f>
        <v>0</v>
      </c>
      <c r="N382" s="55">
        <f>SUM(N333:N333)</f>
        <v>0</v>
      </c>
      <c r="O382" s="57"/>
      <c r="P382" s="75"/>
      <c r="Q382" s="55">
        <f t="shared" ref="Q382:X382" si="222">SUM(Q333:Q333)</f>
        <v>0</v>
      </c>
      <c r="R382" s="55">
        <f t="shared" si="222"/>
        <v>0</v>
      </c>
      <c r="S382" s="55">
        <f t="shared" si="222"/>
        <v>0</v>
      </c>
      <c r="T382" s="60">
        <f t="shared" si="222"/>
        <v>0</v>
      </c>
      <c r="U382" s="55">
        <f t="shared" si="222"/>
        <v>0</v>
      </c>
      <c r="V382" s="55">
        <f t="shared" si="222"/>
        <v>0</v>
      </c>
      <c r="W382" s="55">
        <f t="shared" si="222"/>
        <v>0</v>
      </c>
      <c r="X382" s="60">
        <f t="shared" si="222"/>
        <v>0</v>
      </c>
      <c r="Y382" s="55">
        <f>SUM(Y333:Y372)</f>
        <v>0</v>
      </c>
      <c r="Z382" s="55">
        <f t="shared" ref="Z382:AA382" si="223">SUM(Z333:Z372)</f>
        <v>295876448</v>
      </c>
      <c r="AA382" s="55">
        <f t="shared" si="223"/>
        <v>210003525</v>
      </c>
      <c r="AB382" s="60">
        <f>SUM(AB333:AB372)</f>
        <v>505879973</v>
      </c>
      <c r="AC382" s="55">
        <f>SUM(AC333:AC381)</f>
        <v>123818720</v>
      </c>
      <c r="AD382" s="55">
        <f t="shared" ref="AD382:AE382" si="224">SUM(AD333:AD381)</f>
        <v>0</v>
      </c>
      <c r="AE382" s="55">
        <f t="shared" si="224"/>
        <v>0</v>
      </c>
      <c r="AF382" s="60">
        <f>SUM(AF333:AF381)</f>
        <v>123818720</v>
      </c>
      <c r="AG382" s="53">
        <f>SUM(AG333:AG381)</f>
        <v>629698693</v>
      </c>
      <c r="AH382" s="54">
        <f>IF(ISERROR(AG382/I382),0,AG382/I382)</f>
        <v>1</v>
      </c>
      <c r="AI382" s="54">
        <f>IF(ISERROR(AG382/$AG$386),0,AG382/$AG$386)</f>
        <v>0.26760786166128009</v>
      </c>
    </row>
    <row r="383" spans="1:35" ht="12.75" customHeight="1">
      <c r="A383" s="36"/>
      <c r="B383" s="187" t="s">
        <v>49</v>
      </c>
      <c r="C383" s="188"/>
      <c r="D383" s="189"/>
      <c r="E383" s="18"/>
      <c r="F383" s="19"/>
      <c r="G383" s="20"/>
      <c r="H383" s="20"/>
      <c r="I383" s="21"/>
      <c r="J383" s="22"/>
      <c r="K383" s="23"/>
      <c r="L383" s="24"/>
      <c r="M383" s="24"/>
      <c r="N383" s="24"/>
      <c r="O383" s="19"/>
      <c r="P383" s="25"/>
      <c r="Q383" s="22"/>
      <c r="R383" s="22"/>
      <c r="S383" s="22"/>
      <c r="T383" s="22"/>
      <c r="U383" s="22"/>
      <c r="V383" s="22"/>
      <c r="W383" s="22"/>
      <c r="X383" s="22"/>
      <c r="Y383" s="22"/>
      <c r="Z383" s="22"/>
      <c r="AA383" s="22"/>
      <c r="AB383" s="22"/>
      <c r="AC383" s="22"/>
      <c r="AD383" s="22"/>
      <c r="AE383" s="22"/>
      <c r="AF383" s="22"/>
      <c r="AG383" s="22"/>
      <c r="AH383" s="26"/>
      <c r="AI383" s="26"/>
    </row>
    <row r="384" spans="1:35" outlineLevel="1">
      <c r="A384" s="16">
        <v>1</v>
      </c>
      <c r="B384" s="28"/>
      <c r="C384" s="27"/>
      <c r="D384" s="28"/>
      <c r="E384" s="28"/>
      <c r="F384" s="28"/>
      <c r="G384" s="27"/>
      <c r="H384" s="27"/>
      <c r="I384" s="29"/>
      <c r="J384" s="30">
        <v>0</v>
      </c>
      <c r="K384" s="28"/>
      <c r="L384" s="35"/>
      <c r="M384" s="35"/>
      <c r="N384" s="35"/>
      <c r="O384" s="28"/>
      <c r="P384" s="28"/>
      <c r="Q384" s="35"/>
      <c r="R384" s="35"/>
      <c r="S384" s="35"/>
      <c r="T384" s="40">
        <f>SUM(Q384:S384)</f>
        <v>0</v>
      </c>
      <c r="U384" s="35"/>
      <c r="V384" s="35"/>
      <c r="W384" s="35"/>
      <c r="X384" s="40">
        <f>SUM(U384:W384)</f>
        <v>0</v>
      </c>
      <c r="Y384" s="35"/>
      <c r="Z384" s="35"/>
      <c r="AA384" s="35"/>
      <c r="AB384" s="40">
        <f>SUM(Y384:AA384)</f>
        <v>0</v>
      </c>
      <c r="AC384" s="35"/>
      <c r="AD384" s="35"/>
      <c r="AE384" s="35"/>
      <c r="AF384" s="40">
        <f>SUM(AC384:AE384)</f>
        <v>0</v>
      </c>
      <c r="AG384" s="40">
        <f>SUM(T384,X384,AB384,AF384)</f>
        <v>0</v>
      </c>
      <c r="AH384" s="41">
        <f>IF(ISERROR(AG384/I384),0,AG384/I384)</f>
        <v>0</v>
      </c>
      <c r="AI384" s="42">
        <f>IF(ISERROR(AG384/$AG$386),"-",AG384/$AG$386)</f>
        <v>0</v>
      </c>
    </row>
    <row r="385" spans="1:35" s="17" customFormat="1">
      <c r="A385" s="181" t="s">
        <v>50</v>
      </c>
      <c r="B385" s="182"/>
      <c r="C385" s="182"/>
      <c r="D385" s="182"/>
      <c r="E385" s="182"/>
      <c r="F385" s="182"/>
      <c r="G385" s="182"/>
      <c r="H385" s="183"/>
      <c r="I385" s="55">
        <f>SUM(I384:I384)</f>
        <v>0</v>
      </c>
      <c r="J385" s="55">
        <f>SUM(J384:J384)</f>
        <v>0</v>
      </c>
      <c r="K385" s="74"/>
      <c r="L385" s="55">
        <f>SUM(L384:L384)</f>
        <v>0</v>
      </c>
      <c r="M385" s="55">
        <f>SUM(M384:M384)</f>
        <v>0</v>
      </c>
      <c r="N385" s="55">
        <f>SUM(N384:N384)</f>
        <v>0</v>
      </c>
      <c r="O385" s="57"/>
      <c r="P385" s="75"/>
      <c r="Q385" s="55">
        <f t="shared" ref="Q385:AG385" si="225">SUM(Q384:Q384)</f>
        <v>0</v>
      </c>
      <c r="R385" s="55">
        <f t="shared" si="225"/>
        <v>0</v>
      </c>
      <c r="S385" s="55">
        <f t="shared" si="225"/>
        <v>0</v>
      </c>
      <c r="T385" s="60">
        <f t="shared" si="225"/>
        <v>0</v>
      </c>
      <c r="U385" s="55">
        <f t="shared" si="225"/>
        <v>0</v>
      </c>
      <c r="V385" s="55">
        <f t="shared" si="225"/>
        <v>0</v>
      </c>
      <c r="W385" s="55">
        <f t="shared" si="225"/>
        <v>0</v>
      </c>
      <c r="X385" s="60">
        <f t="shared" si="225"/>
        <v>0</v>
      </c>
      <c r="Y385" s="55">
        <f t="shared" si="225"/>
        <v>0</v>
      </c>
      <c r="Z385" s="55">
        <f t="shared" si="225"/>
        <v>0</v>
      </c>
      <c r="AA385" s="55">
        <f t="shared" si="225"/>
        <v>0</v>
      </c>
      <c r="AB385" s="60">
        <f t="shared" si="225"/>
        <v>0</v>
      </c>
      <c r="AC385" s="55">
        <f t="shared" si="225"/>
        <v>0</v>
      </c>
      <c r="AD385" s="55">
        <f t="shared" si="225"/>
        <v>0</v>
      </c>
      <c r="AE385" s="55">
        <f t="shared" si="225"/>
        <v>0</v>
      </c>
      <c r="AF385" s="60">
        <f t="shared" si="225"/>
        <v>0</v>
      </c>
      <c r="AG385" s="53">
        <f t="shared" si="225"/>
        <v>0</v>
      </c>
      <c r="AH385" s="54">
        <f>IF(ISERROR(AG385/I385),0,AG385/I385)</f>
        <v>0</v>
      </c>
      <c r="AI385" s="54">
        <f>IF(ISERROR(AG385/$AG$386),0,AG385/$AG$386)</f>
        <v>0</v>
      </c>
    </row>
    <row r="386" spans="1:35">
      <c r="A386" s="184" t="str">
        <f>"TOTAL ASIG."&amp;" "&amp;$A$5</f>
        <v xml:space="preserve">TOTAL ASIG. 24-03-003 PROGRAMA DE FORTALECIMIENTO MUNICIPAL </v>
      </c>
      <c r="B386" s="185"/>
      <c r="C386" s="185"/>
      <c r="D386" s="185"/>
      <c r="E386" s="185"/>
      <c r="F386" s="185"/>
      <c r="G386" s="185"/>
      <c r="H386" s="186"/>
      <c r="I386" s="62">
        <f>+I16+I25+I12767+I53+I92+I135+I167+I225+I258+I290+I301+I311+I382+I325+I331+I385+I36</f>
        <v>2353065003</v>
      </c>
      <c r="J386" s="60">
        <f>+J16+J25+J36+J53+J92+J135+J167+J225+J258+J290+J301+J311+J382+J325+J331+J385</f>
        <v>2353065000</v>
      </c>
      <c r="K386" s="63"/>
      <c r="L386" s="60">
        <f>+L16+L25+L36+L53+L92+L135+L167+L225+L258+L290+L301+L311+L382+L325+L331+L385</f>
        <v>150</v>
      </c>
      <c r="M386" s="60">
        <f>+M16+M25+M36+M53+M92+M135+M167+M225+M258+M290+M301+M311+M382+M325+M331+M385</f>
        <v>150</v>
      </c>
      <c r="N386" s="60">
        <f>+N16+N25+N36+N53+N92+N135+N167+N225+N258+N290+N301+N311+N382+N325+N331+N385</f>
        <v>0</v>
      </c>
      <c r="O386" s="64"/>
      <c r="P386" s="65"/>
      <c r="Q386" s="60">
        <f t="shared" ref="Q386:AG386" si="226">+Q16+Q25+Q36+Q53+Q92+Q135+Q167+Q225+Q258+Q290+Q301+Q311+Q382+Q325+Q331+Q385</f>
        <v>0</v>
      </c>
      <c r="R386" s="60">
        <f t="shared" si="226"/>
        <v>0</v>
      </c>
      <c r="S386" s="60">
        <f t="shared" si="226"/>
        <v>0</v>
      </c>
      <c r="T386" s="60">
        <f t="shared" si="226"/>
        <v>0</v>
      </c>
      <c r="U386" s="60">
        <f t="shared" si="226"/>
        <v>0</v>
      </c>
      <c r="V386" s="60">
        <f t="shared" si="226"/>
        <v>0</v>
      </c>
      <c r="W386" s="60">
        <f t="shared" si="226"/>
        <v>0</v>
      </c>
      <c r="X386" s="60">
        <f t="shared" si="226"/>
        <v>0</v>
      </c>
      <c r="Y386" s="60">
        <f t="shared" si="226"/>
        <v>36368785</v>
      </c>
      <c r="Z386" s="60">
        <f t="shared" si="226"/>
        <v>910558773</v>
      </c>
      <c r="AA386" s="60">
        <f t="shared" si="226"/>
        <v>768497630</v>
      </c>
      <c r="AB386" s="60">
        <f t="shared" si="226"/>
        <v>1659925188</v>
      </c>
      <c r="AC386" s="60">
        <f t="shared" si="226"/>
        <v>440659688</v>
      </c>
      <c r="AD386" s="60">
        <f t="shared" si="226"/>
        <v>145185016</v>
      </c>
      <c r="AE386" s="60">
        <f t="shared" si="226"/>
        <v>51795108</v>
      </c>
      <c r="AF386" s="60">
        <f t="shared" si="226"/>
        <v>633139812</v>
      </c>
      <c r="AG386" s="60">
        <f t="shared" si="226"/>
        <v>2353065000</v>
      </c>
      <c r="AH386" s="61">
        <f>IF(ISERROR(AG386/I386),"-",AG386/I386)</f>
        <v>0.99999999872506706</v>
      </c>
      <c r="AI386" s="61">
        <f>IF(ISERROR(AG386/$AG$386),"-",AG386/$AG$386)</f>
        <v>1</v>
      </c>
    </row>
    <row r="387" spans="1:35">
      <c r="I387" s="4"/>
      <c r="Q387" s="4"/>
      <c r="R387" s="4"/>
      <c r="S387" s="4"/>
      <c r="U387" s="4"/>
      <c r="V387" s="4"/>
      <c r="W387" s="4"/>
      <c r="Y387" s="4"/>
      <c r="Z387" s="4"/>
      <c r="AA387" s="4"/>
      <c r="AC387" s="4"/>
      <c r="AD387" s="4"/>
      <c r="AE387" s="4"/>
    </row>
    <row r="388" spans="1:35">
      <c r="I388" s="4"/>
      <c r="Q388" s="4"/>
      <c r="R388" s="4"/>
      <c r="S388" s="4"/>
      <c r="U388" s="4"/>
      <c r="V388" s="4"/>
      <c r="W388" s="4"/>
      <c r="Y388" s="4"/>
      <c r="Z388" s="4"/>
      <c r="AA388" s="4"/>
      <c r="AC388" s="4"/>
      <c r="AD388" s="4"/>
      <c r="AE388" s="4"/>
    </row>
    <row r="389" spans="1:35" ht="12.75">
      <c r="I389" s="85"/>
      <c r="Q389" s="4"/>
      <c r="R389" s="4"/>
      <c r="S389" s="4"/>
      <c r="U389" s="4"/>
      <c r="V389" s="4"/>
      <c r="W389" s="4"/>
      <c r="Y389" s="4"/>
      <c r="Z389" s="4"/>
      <c r="AA389" s="4"/>
      <c r="AC389" s="4"/>
      <c r="AD389" s="4"/>
      <c r="AE389" s="4"/>
    </row>
    <row r="390" spans="1:35">
      <c r="I390" s="4"/>
      <c r="Q390" s="4"/>
      <c r="R390" s="4"/>
      <c r="S390" s="4"/>
      <c r="U390" s="4"/>
      <c r="V390" s="4"/>
      <c r="W390" s="4"/>
      <c r="Y390" s="4"/>
      <c r="Z390" s="4"/>
      <c r="AA390" s="4"/>
      <c r="AC390" s="4"/>
      <c r="AD390" s="4"/>
      <c r="AE390" s="4"/>
    </row>
    <row r="391" spans="1:35">
      <c r="I391" s="4"/>
      <c r="Q391" s="4"/>
      <c r="R391" s="4"/>
      <c r="S391" s="4"/>
      <c r="U391" s="4"/>
      <c r="V391" s="4"/>
      <c r="W391" s="4"/>
      <c r="Y391" s="4"/>
      <c r="Z391" s="4"/>
      <c r="AA391" s="4"/>
      <c r="AC391" s="4"/>
      <c r="AD391" s="4"/>
      <c r="AE391" s="4"/>
    </row>
    <row r="392" spans="1:35">
      <c r="I392" s="4"/>
      <c r="Q392" s="4"/>
      <c r="R392" s="4"/>
      <c r="S392" s="4"/>
      <c r="U392" s="4"/>
      <c r="V392" s="4"/>
      <c r="W392" s="4"/>
      <c r="Y392" s="4"/>
      <c r="Z392" s="4"/>
      <c r="AA392" s="4"/>
      <c r="AC392" s="4"/>
      <c r="AD392" s="4"/>
      <c r="AE392" s="4"/>
    </row>
    <row r="393" spans="1:35">
      <c r="I393" s="4"/>
      <c r="Q393" s="4"/>
      <c r="R393" s="4"/>
      <c r="S393" s="4"/>
      <c r="U393" s="4"/>
      <c r="V393" s="4"/>
      <c r="W393" s="4"/>
      <c r="Y393" s="4"/>
      <c r="Z393" s="4"/>
      <c r="AA393" s="4"/>
      <c r="AC393" s="4"/>
      <c r="AD393" s="4"/>
      <c r="AE393" s="4"/>
    </row>
    <row r="394" spans="1:35">
      <c r="I394" s="4"/>
      <c r="Q394" s="4"/>
      <c r="R394" s="4"/>
      <c r="S394" s="4"/>
      <c r="U394" s="4"/>
      <c r="V394" s="4"/>
      <c r="W394" s="4"/>
      <c r="Y394" s="4"/>
      <c r="Z394" s="4"/>
      <c r="AA394" s="4"/>
      <c r="AC394" s="4"/>
      <c r="AD394" s="4"/>
      <c r="AE394" s="4"/>
    </row>
    <row r="395" spans="1:35">
      <c r="I395" s="4"/>
      <c r="Q395" s="4"/>
      <c r="R395" s="4"/>
      <c r="S395" s="4"/>
      <c r="U395" s="4"/>
      <c r="V395" s="4"/>
      <c r="W395" s="4"/>
      <c r="Y395" s="4"/>
      <c r="Z395" s="4"/>
      <c r="AA395" s="4"/>
      <c r="AC395" s="4"/>
      <c r="AD395" s="4"/>
      <c r="AE395" s="4"/>
    </row>
    <row r="396" spans="1:35">
      <c r="I396" s="4"/>
      <c r="Q396" s="4"/>
      <c r="R396" s="4"/>
      <c r="S396" s="4"/>
      <c r="U396" s="4"/>
      <c r="V396" s="4"/>
      <c r="W396" s="4"/>
      <c r="Y396" s="4"/>
      <c r="Z396" s="4"/>
      <c r="AA396" s="4"/>
      <c r="AC396" s="4"/>
      <c r="AD396" s="4"/>
      <c r="AE396" s="4"/>
    </row>
    <row r="397" spans="1:35">
      <c r="I397" s="4"/>
      <c r="Q397" s="4"/>
      <c r="R397" s="4"/>
      <c r="S397" s="4"/>
      <c r="U397" s="4"/>
      <c r="V397" s="4"/>
      <c r="W397" s="4"/>
      <c r="Y397" s="4"/>
      <c r="Z397" s="4"/>
      <c r="AA397" s="4"/>
      <c r="AC397" s="4"/>
      <c r="AD397" s="4"/>
      <c r="AE397" s="4"/>
    </row>
    <row r="398" spans="1:35">
      <c r="I398" s="4"/>
      <c r="Q398" s="4"/>
      <c r="R398" s="4"/>
      <c r="S398" s="4"/>
      <c r="U398" s="4"/>
      <c r="V398" s="4"/>
      <c r="W398" s="4"/>
      <c r="Y398" s="4"/>
      <c r="Z398" s="4"/>
      <c r="AA398" s="4"/>
      <c r="AC398" s="4"/>
      <c r="AD398" s="4"/>
      <c r="AE398" s="4"/>
    </row>
    <row r="399" spans="1:35">
      <c r="I399" s="4"/>
      <c r="Q399" s="4"/>
      <c r="R399" s="4"/>
      <c r="S399" s="4"/>
      <c r="U399" s="4"/>
      <c r="V399" s="4"/>
      <c r="W399" s="4"/>
      <c r="Y399" s="4"/>
      <c r="Z399" s="4"/>
      <c r="AA399" s="4"/>
      <c r="AC399" s="4"/>
      <c r="AD399" s="4"/>
      <c r="AE399" s="4"/>
    </row>
    <row r="400" spans="1:35">
      <c r="I400" s="4"/>
      <c r="Q400" s="4"/>
      <c r="R400" s="4"/>
      <c r="S400" s="4"/>
      <c r="U400" s="4"/>
      <c r="V400" s="4"/>
      <c r="W400" s="4"/>
      <c r="Y400" s="4"/>
      <c r="Z400" s="4"/>
      <c r="AA400" s="4"/>
      <c r="AC400" s="4"/>
      <c r="AD400" s="4"/>
      <c r="AE400" s="4"/>
    </row>
    <row r="401" spans="9:31">
      <c r="I401" s="4"/>
      <c r="Q401" s="4"/>
      <c r="R401" s="4"/>
      <c r="S401" s="4"/>
      <c r="U401" s="4"/>
      <c r="V401" s="4"/>
      <c r="W401" s="4"/>
      <c r="Y401" s="4"/>
      <c r="Z401" s="4"/>
      <c r="AA401" s="4"/>
      <c r="AC401" s="4"/>
      <c r="AD401" s="4"/>
      <c r="AE401" s="4"/>
    </row>
    <row r="402" spans="9:31">
      <c r="I402" s="4"/>
      <c r="Q402" s="4"/>
      <c r="R402" s="4"/>
      <c r="S402" s="4"/>
      <c r="U402" s="4"/>
      <c r="V402" s="4"/>
      <c r="W402" s="4"/>
      <c r="Y402" s="4"/>
      <c r="Z402" s="4"/>
      <c r="AA402" s="4"/>
      <c r="AC402" s="4"/>
      <c r="AD402" s="4"/>
      <c r="AE402" s="4"/>
    </row>
    <row r="403" spans="9:31">
      <c r="I403" s="4"/>
      <c r="Q403" s="4"/>
      <c r="R403" s="4"/>
      <c r="S403" s="4"/>
      <c r="U403" s="4"/>
      <c r="V403" s="4"/>
      <c r="W403" s="4"/>
      <c r="Y403" s="4"/>
      <c r="Z403" s="4"/>
      <c r="AA403" s="4"/>
      <c r="AC403" s="4"/>
      <c r="AD403" s="4"/>
      <c r="AE403" s="4"/>
    </row>
  </sheetData>
  <sheetProtection insertRows="0" autoFilter="0"/>
  <dataConsolidate/>
  <mergeCells count="93">
    <mergeCell ref="K292:K300"/>
    <mergeCell ref="E303:E310"/>
    <mergeCell ref="E313:E324"/>
    <mergeCell ref="E327:E330"/>
    <mergeCell ref="E333:E381"/>
    <mergeCell ref="E94:E134"/>
    <mergeCell ref="E137:E166"/>
    <mergeCell ref="E169:E224"/>
    <mergeCell ref="E227:E257"/>
    <mergeCell ref="E260:E289"/>
    <mergeCell ref="K9:K15"/>
    <mergeCell ref="E18:E24"/>
    <mergeCell ref="E27:E35"/>
    <mergeCell ref="E38:E52"/>
    <mergeCell ref="E55:E91"/>
    <mergeCell ref="A385:H385"/>
    <mergeCell ref="A386:H386"/>
    <mergeCell ref="A325:H325"/>
    <mergeCell ref="B326:D326"/>
    <mergeCell ref="A331:H331"/>
    <mergeCell ref="B332:D332"/>
    <mergeCell ref="A382:H382"/>
    <mergeCell ref="B383:D383"/>
    <mergeCell ref="B312:D312"/>
    <mergeCell ref="A167:H167"/>
    <mergeCell ref="B168:D168"/>
    <mergeCell ref="A225:H225"/>
    <mergeCell ref="B226:D226"/>
    <mergeCell ref="A258:H258"/>
    <mergeCell ref="B259:D259"/>
    <mergeCell ref="A290:H290"/>
    <mergeCell ref="B291:D291"/>
    <mergeCell ref="A301:H301"/>
    <mergeCell ref="B302:D302"/>
    <mergeCell ref="A311:H311"/>
    <mergeCell ref="E292:E300"/>
    <mergeCell ref="AH6:AI6"/>
    <mergeCell ref="B136:D136"/>
    <mergeCell ref="A16:H16"/>
    <mergeCell ref="B17:D17"/>
    <mergeCell ref="A25:H25"/>
    <mergeCell ref="B26:D26"/>
    <mergeCell ref="A36:H36"/>
    <mergeCell ref="B37:D37"/>
    <mergeCell ref="A53:H53"/>
    <mergeCell ref="B54:D54"/>
    <mergeCell ref="A92:H92"/>
    <mergeCell ref="B93:D93"/>
    <mergeCell ref="A135:H135"/>
    <mergeCell ref="M9:M15"/>
    <mergeCell ref="AB6:AB7"/>
    <mergeCell ref="AC6:AE6"/>
    <mergeCell ref="AF6:AF7"/>
    <mergeCell ref="AG6:AG7"/>
    <mergeCell ref="X6:X7"/>
    <mergeCell ref="Y6:AA6"/>
    <mergeCell ref="G6:H6"/>
    <mergeCell ref="I6:I7"/>
    <mergeCell ref="J6:J7"/>
    <mergeCell ref="K6:K7"/>
    <mergeCell ref="L6:N6"/>
    <mergeCell ref="O6:O7"/>
    <mergeCell ref="P6:P7"/>
    <mergeCell ref="Q6:S6"/>
    <mergeCell ref="T6:T7"/>
    <mergeCell ref="U6:W6"/>
    <mergeCell ref="A1:AI1"/>
    <mergeCell ref="A2:AI2"/>
    <mergeCell ref="A3:AI3"/>
    <mergeCell ref="A4:AI4"/>
    <mergeCell ref="A5:T5"/>
    <mergeCell ref="I17:I24"/>
    <mergeCell ref="I26:I35"/>
    <mergeCell ref="A6:A7"/>
    <mergeCell ref="C6:C7"/>
    <mergeCell ref="D6:D7"/>
    <mergeCell ref="E6:E7"/>
    <mergeCell ref="F6:F7"/>
    <mergeCell ref="B8:D8"/>
    <mergeCell ref="I8:I15"/>
    <mergeCell ref="E9:E15"/>
    <mergeCell ref="I54:I91"/>
    <mergeCell ref="I332:I381"/>
    <mergeCell ref="I168:I224"/>
    <mergeCell ref="I302:I310"/>
    <mergeCell ref="I37:I52"/>
    <mergeCell ref="I136:I166"/>
    <mergeCell ref="I226:I257"/>
    <mergeCell ref="I326:I330"/>
    <mergeCell ref="I259:I289"/>
    <mergeCell ref="I93:I134"/>
    <mergeCell ref="I291:I300"/>
    <mergeCell ref="I312:I324"/>
  </mergeCells>
  <dataValidations count="8">
    <dataValidation type="textLength" operator="lessThanOrEqual" allowBlank="1" showInputMessage="1" showErrorMessage="1" errorTitle="MÁXIMO DE CARACTERES SOBREPASADO" error="Sólo 255 caracteres por celdas" sqref="B384 K384 O333:P381 K333:K381 F328:F330 B327:B330 E292 O260:P289 B303:B310 E303 O292:P300 K303:K310 B296:B300 K292 O303:P310 B313:B324 E313 D333:E333 F260:F289 D296 O327:P330 O94:P134 E327 B333:B381 F333:F381 O384:P384 D384:F384 E260 B260:B289 E227 K169:K224 K137:K163 B137:B166 B206:B224 E94 B169:B204 E137 O169:P224 E169 O137:P166 K260:K289 O227:P257 K313:K322 F38:F52 B27:B35 K9 K38:K52 K18:K24 B9:B15 O9:P15 E9 O313:P324 E27 B55:B73 O38:P52 K55:K91 O27:P35 O18:P24 E18 B38:B52 K27:K35 E38 O55:P91 K94:K134 B94:B134 E55 F55:F91 D9:D15 F9:F15 F18:F24 D27:D35 F27:F35 D38:D52 D55:D84 D94:D134 F94:F134 D137:D166 F137:F166 D169:D224 F169:F224 F227:F257 D260:D289 D303:D310 F303:F310 D313:D324 F313:F324 D327:D330">
      <formula1>255</formula1>
    </dataValidation>
    <dataValidation type="date" operator="greaterThan" allowBlank="1" showInputMessage="1" showErrorMessage="1" errorTitle="Error en Ingresos de Fechas" error="La fecha debe corresponder al Año 2014." sqref="C384 C333:C381 G9:G15 C303:C310 G333:G353 C313:C324 C328:C330 C169:C224 C137:C166 C38:C52 C27:C35 C55:C73 C9:C15 C296:C300">
      <formula1>41275</formula1>
    </dataValidation>
    <dataValidation type="decimal" allowBlank="1" showInputMessage="1" showErrorMessage="1" errorTitle="Sólo números" error="Sólo ingresar números sin letras_x000a_" sqref="L384:M384 AC384:AE384 U333:W381 L333:M381 Q333:S381 AC313:AC315 Y333:AA381 U292:W300 Q313:S324 Y313:AA324 AC303:AE310 L313:M324 L303:M310 Q303:S310 U303:W310 Z303:AA310 AD260:AD276 L327:M330 Q327:S330 U327:W330 Z328:Z330 Y327:Y330 AA327:AA330 AD292:AD296 J334:J358 Y292:AA300 L292:M300 Q292:S300 U313:W324 AD333:AE381 AC333:AC372 Q384:S384 U384:W384 Y384:AA384 U94:W134 AC327:AC330 AE327:AE330 AD327:AD328 AE137:AE166 AC137:AC166 AD137:AD164 AC260:AC272 AA260:AA289 AD227:AE257 Y169:AA224 U169:W224 Q169:S224 L169:M224 L137:M166 Q137:S166 U137:W166 AC169:AE224 Y137:AA166 U227:W257 AC227:AC247 Q227:S257 L227:M257 L260:M289 Q260:S289 U260:W289 Y260:Y289 Y227:Z257 AE260:AE289 AE292:AE298 AE55:AE88 Z52 L38:M52 AC38:AE52 Q38:S52 Q27:S35 U27:W35 Y27:AA35 L18:M24 L27:M35 L9:L15 Q18:S24 M9:M13 U18:W24 AA18:AA24 AC9:AE15 Y9:AA15 U9:W15 Q9:S15 Y18:Y24 AC18:AC22 U38:W52 Y55:AA91 AA38:AA52 Q55:S91 L55:M91 U55:W91 AD18:AE24 AD27:AE35 AC55:AC74 Y38:Y52 Y94:Z134 AE94:AE126 Q94:S134 L94:M134 AD55:AD84 AC94:AD134 AD313:AE319">
      <formula1>-100000000</formula1>
      <formula2>10000000000</formula2>
    </dataValidation>
    <dataValidation type="textLength" operator="lessThanOrEqual" allowBlank="1" showInputMessage="1" showErrorMessage="1" sqref="J384 AD297:AD300 J303:J310 AC296:AC300 Y303:Y310 J313:J324 AC316:AC324 AA123 J328:J330 AD329:AD330 J169:J224 J137:J166 AD165:AD166 AD320:AE324 J38:J52 AC27:AC35 Z38:Z51 J9:J15 J55:J74 J27:J35 J123 J296:J300 AE299:AE300">
      <formula1>255</formula1>
    </dataValidation>
    <dataValidation type="date" errorStyle="information" operator="greaterThan" allowBlank="1" showInputMessage="1" showErrorMessage="1" errorTitle="SÓLO FECHAS" error="Las fechas corresponden al presupuesto 2014" sqref="G384:H384 G94:H134 G303:H304 G313:H324 G306:H310 G354:G381 H333:H381 G328:H330 G169:H224 G137:H166 G260:H289 G38:H52 G55:H91 H9:H15 G27:H35 G292:H300">
      <formula1>41275</formula1>
    </dataValidation>
    <dataValidation allowBlank="1" showInputMessage="1" showErrorMessage="1" errorTitle="Sólo números" error="Sólo ingresar números sin letras_x000a_" sqref="N383:N384 N332:N381 N312:N324 N302:N310 N326:N330 N291:N300 N136:N166 N168:N224 N226:N257 N259:N289 N37:N52 N26:N35 N8:N15 N54:N91 N17:N24 N93:N134"/>
    <dataValidation type="date" allowBlank="1" showInputMessage="1" showErrorMessage="1" errorTitle="SÓLO FECHAS" error="Las fechas corresponden a las del Año 2013" sqref="G305:H305">
      <formula1>41275</formula1>
      <formula2>41639</formula2>
    </dataValidation>
    <dataValidation type="list" operator="equal" allowBlank="1" sqref="AC248:AC257 AA227:AA257 J227:K257">
      <formula1>"I,II,III,IV,V,VI,VII,VIII,IX,X,XI,XII,RM,XIV,XV"</formula1>
      <formula2>0</formula2>
    </dataValidation>
  </dataValidations>
  <printOptions horizontalCentered="1"/>
  <pageMargins left="0.35433070866141736" right="0.15748031496062992" top="0.39370078740157483" bottom="0.19685039370078741" header="0" footer="0"/>
  <pageSetup paperSize="184" scale="37" fitToHeight="20" orientation="landscape" r:id="rId1"/>
  <headerFooter alignWithMargins="0"/>
  <ignoredErrors>
    <ignoredError sqref="AI385 AF36" 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Y41"/>
  <sheetViews>
    <sheetView topLeftCell="B1" zoomScaleNormal="100" workbookViewId="0">
      <pane ySplit="7" topLeftCell="A8" activePane="bottomLeft" state="frozen"/>
      <selection activeCell="AG192" sqref="AG192"/>
      <selection pane="bottomLeft" activeCell="AG192" sqref="AG192"/>
    </sheetView>
  </sheetViews>
  <sheetFormatPr baseColWidth="10" defaultRowHeight="11.25" outlineLevelCol="1"/>
  <cols>
    <col min="1" max="1" width="36.5703125" style="3" customWidth="1"/>
    <col min="2" max="2" width="13.140625" style="6" customWidth="1"/>
    <col min="3" max="3" width="12.7109375" style="3" customWidth="1"/>
    <col min="4" max="5" width="10" style="3" customWidth="1"/>
    <col min="6" max="6" width="12.5703125" style="3" customWidth="1"/>
    <col min="7" max="9" width="11.7109375" style="6" hidden="1" customWidth="1" outlineLevel="1"/>
    <col min="10" max="10" width="10.42578125" style="6" customWidth="1" collapsed="1"/>
    <col min="11" max="13" width="12.28515625" style="6" hidden="1" customWidth="1" outlineLevel="1"/>
    <col min="14" max="14" width="12.28515625" style="6" customWidth="1" collapsed="1"/>
    <col min="15" max="17" width="12.5703125" style="6" hidden="1" customWidth="1" outlineLevel="1"/>
    <col min="18" max="18" width="12.28515625" style="6" customWidth="1" collapsed="1"/>
    <col min="19" max="19" width="10.7109375" style="6" customWidth="1" outlineLevel="1"/>
    <col min="20" max="20" width="11.140625" style="6" customWidth="1" outlineLevel="1"/>
    <col min="21" max="21" width="10.7109375" style="6" customWidth="1" outlineLevel="1"/>
    <col min="22" max="22" width="12.42578125" style="6" customWidth="1"/>
    <col min="23" max="23" width="12.28515625" style="6" customWidth="1"/>
    <col min="24" max="24" width="9.5703125" style="7" bestFit="1" customWidth="1"/>
    <col min="25" max="25" width="11.7109375" style="7" customWidth="1"/>
    <col min="26" max="16384" width="11.42578125" style="2"/>
  </cols>
  <sheetData>
    <row r="1" spans="1:25" s="1" customFormat="1" ht="16.5" customHeight="1">
      <c r="A1" s="205" t="str">
        <f>+'24-03-002'!A1:AI1</f>
        <v>PARTIDA 21 - 01 - 06  "SUBSECRETARIA DE SERVICIOS SOCIALES"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205"/>
      <c r="W1" s="205"/>
      <c r="X1" s="205"/>
      <c r="Y1" s="205"/>
    </row>
    <row r="2" spans="1:25" s="1" customFormat="1" ht="16.5" customHeight="1">
      <c r="A2" s="205" t="s">
        <v>76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W2" s="205"/>
      <c r="X2" s="205"/>
      <c r="Y2" s="205"/>
    </row>
    <row r="3" spans="1:25" s="1" customFormat="1" ht="16.5" customHeight="1">
      <c r="A3" s="205" t="str">
        <f>+'24-03-002'!A3:AI3</f>
        <v>EJECUCIÓN AL 31 DE DICIEMBRE DE 2014</v>
      </c>
      <c r="B3" s="205"/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205"/>
      <c r="R3" s="205"/>
      <c r="S3" s="205"/>
      <c r="T3" s="205"/>
      <c r="U3" s="205"/>
      <c r="V3" s="205"/>
      <c r="W3" s="205"/>
      <c r="X3" s="205"/>
      <c r="Y3" s="205"/>
    </row>
    <row r="4" spans="1:25" s="1" customFormat="1" ht="16.5" customHeight="1">
      <c r="A4" s="205" t="s">
        <v>48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</row>
    <row r="5" spans="1:25" ht="18" customHeight="1">
      <c r="A5" s="243" t="str">
        <f>+'24-03-003'!A5:T5</f>
        <v xml:space="preserve">24-03-003 PROGRAMA DE FORTALECIMIENTO MUNICIPAL </v>
      </c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7"/>
    </row>
    <row r="6" spans="1:25" s="3" customFormat="1" ht="25.5" customHeight="1">
      <c r="A6" s="218" t="s">
        <v>34</v>
      </c>
      <c r="B6" s="211" t="s">
        <v>32</v>
      </c>
      <c r="C6" s="211" t="s">
        <v>51</v>
      </c>
      <c r="D6" s="219" t="s">
        <v>21</v>
      </c>
      <c r="E6" s="220"/>
      <c r="F6" s="221"/>
      <c r="G6" s="214" t="s">
        <v>33</v>
      </c>
      <c r="H6" s="214"/>
      <c r="I6" s="214"/>
      <c r="J6" s="209" t="s">
        <v>23</v>
      </c>
      <c r="K6" s="214" t="s">
        <v>33</v>
      </c>
      <c r="L6" s="214"/>
      <c r="M6" s="214"/>
      <c r="N6" s="209" t="s">
        <v>24</v>
      </c>
      <c r="O6" s="214" t="s">
        <v>33</v>
      </c>
      <c r="P6" s="214"/>
      <c r="Q6" s="214"/>
      <c r="R6" s="209" t="s">
        <v>25</v>
      </c>
      <c r="S6" s="214" t="s">
        <v>33</v>
      </c>
      <c r="T6" s="214"/>
      <c r="U6" s="214"/>
      <c r="V6" s="209" t="s">
        <v>26</v>
      </c>
      <c r="W6" s="211" t="s">
        <v>47</v>
      </c>
      <c r="X6" s="213" t="s">
        <v>27</v>
      </c>
      <c r="Y6" s="213"/>
    </row>
    <row r="7" spans="1:25" s="3" customFormat="1" ht="24" customHeight="1">
      <c r="A7" s="218"/>
      <c r="B7" s="212"/>
      <c r="C7" s="212"/>
      <c r="D7" s="76" t="s">
        <v>11</v>
      </c>
      <c r="E7" s="76" t="s">
        <v>22</v>
      </c>
      <c r="F7" s="45" t="s">
        <v>75</v>
      </c>
      <c r="G7" s="76" t="s">
        <v>35</v>
      </c>
      <c r="H7" s="76" t="s">
        <v>36</v>
      </c>
      <c r="I7" s="76" t="s">
        <v>37</v>
      </c>
      <c r="J7" s="210"/>
      <c r="K7" s="76" t="s">
        <v>38</v>
      </c>
      <c r="L7" s="76" t="s">
        <v>39</v>
      </c>
      <c r="M7" s="76" t="s">
        <v>40</v>
      </c>
      <c r="N7" s="210"/>
      <c r="O7" s="76" t="s">
        <v>41</v>
      </c>
      <c r="P7" s="76" t="s">
        <v>42</v>
      </c>
      <c r="Q7" s="76" t="s">
        <v>43</v>
      </c>
      <c r="R7" s="210"/>
      <c r="S7" s="76" t="s">
        <v>44</v>
      </c>
      <c r="T7" s="76" t="s">
        <v>45</v>
      </c>
      <c r="U7" s="76" t="s">
        <v>46</v>
      </c>
      <c r="V7" s="210"/>
      <c r="W7" s="212"/>
      <c r="X7" s="69" t="s">
        <v>29</v>
      </c>
      <c r="Y7" s="69" t="s">
        <v>28</v>
      </c>
    </row>
    <row r="8" spans="1:25" s="12" customFormat="1" ht="26.25" customHeight="1">
      <c r="A8" s="43" t="s">
        <v>52</v>
      </c>
      <c r="B8" s="9">
        <f>+'24-03-003'!I16</f>
        <v>85752804</v>
      </c>
      <c r="C8" s="9">
        <f>+'24-03-003'!J16</f>
        <v>85752804</v>
      </c>
      <c r="D8" s="9">
        <f>+'24-03-003'!L16</f>
        <v>139</v>
      </c>
      <c r="E8" s="9">
        <f>+'24-03-003'!M16</f>
        <v>139</v>
      </c>
      <c r="F8" s="9">
        <f>+'24-03-003'!N16</f>
        <v>0</v>
      </c>
      <c r="G8" s="9">
        <f>+'24-03-003'!Q16</f>
        <v>0</v>
      </c>
      <c r="H8" s="9">
        <f>+'24-03-003'!R16</f>
        <v>0</v>
      </c>
      <c r="I8" s="9">
        <f>+'24-03-003'!S16</f>
        <v>0</v>
      </c>
      <c r="J8" s="9">
        <f>+'24-03-003'!T16</f>
        <v>0</v>
      </c>
      <c r="K8" s="9">
        <f>+'24-03-003'!U16</f>
        <v>0</v>
      </c>
      <c r="L8" s="9">
        <f>+'24-03-003'!V16</f>
        <v>0</v>
      </c>
      <c r="M8" s="9">
        <f>+'24-03-003'!W16</f>
        <v>0</v>
      </c>
      <c r="N8" s="9">
        <f>+'24-03-003'!X16</f>
        <v>0</v>
      </c>
      <c r="O8" s="9">
        <f>+'24-03-003'!Y16</f>
        <v>0</v>
      </c>
      <c r="P8" s="9">
        <f>+'24-03-003'!Z16</f>
        <v>48904488</v>
      </c>
      <c r="Q8" s="9">
        <f>+'24-03-003'!AA16</f>
        <v>0</v>
      </c>
      <c r="R8" s="9">
        <f>+'24-03-003'!AB16</f>
        <v>48904488</v>
      </c>
      <c r="S8" s="9">
        <f>+'24-03-003'!AC16</f>
        <v>36848316</v>
      </c>
      <c r="T8" s="9">
        <f>+'24-03-003'!AD16</f>
        <v>0</v>
      </c>
      <c r="U8" s="9">
        <f>+'24-03-003'!AE16</f>
        <v>0</v>
      </c>
      <c r="V8" s="9">
        <f>+'24-03-003'!AF16</f>
        <v>36848316</v>
      </c>
      <c r="W8" s="9">
        <f>+'24-03-003'!AG16</f>
        <v>85752804</v>
      </c>
      <c r="X8" s="11">
        <f>+'24-03-003'!AH16</f>
        <v>1</v>
      </c>
      <c r="Y8" s="11">
        <f>+'24-03-003'!AI16</f>
        <v>3.6443023885868009E-2</v>
      </c>
    </row>
    <row r="9" spans="1:25" s="12" customFormat="1" ht="26.25" customHeight="1">
      <c r="A9" s="10" t="s">
        <v>12</v>
      </c>
      <c r="B9" s="9">
        <f>+'24-03-003'!I25</f>
        <v>79027226</v>
      </c>
      <c r="C9" s="9">
        <f>+'24-03-003'!J25</f>
        <v>79027226</v>
      </c>
      <c r="D9" s="9">
        <f>+'24-03-003'!L25</f>
        <v>0</v>
      </c>
      <c r="E9" s="9">
        <f>+'24-03-003'!M25</f>
        <v>0</v>
      </c>
      <c r="F9" s="9">
        <f>+'24-03-003'!N25</f>
        <v>0</v>
      </c>
      <c r="G9" s="9">
        <f>+'24-03-003'!Q25</f>
        <v>0</v>
      </c>
      <c r="H9" s="9">
        <f>+'24-03-003'!R25</f>
        <v>0</v>
      </c>
      <c r="I9" s="9">
        <f>+'24-03-003'!S25</f>
        <v>0</v>
      </c>
      <c r="J9" s="9">
        <f>+'24-03-003'!T25</f>
        <v>0</v>
      </c>
      <c r="K9" s="9">
        <f>+'24-03-003'!U25</f>
        <v>0</v>
      </c>
      <c r="L9" s="9">
        <f>+'24-03-003'!V25</f>
        <v>0</v>
      </c>
      <c r="M9" s="9">
        <f>+'24-03-003'!W25</f>
        <v>0</v>
      </c>
      <c r="N9" s="9">
        <f>+'24-03-003'!X25</f>
        <v>0</v>
      </c>
      <c r="O9" s="9">
        <f>+'24-03-003'!Y25</f>
        <v>0</v>
      </c>
      <c r="P9" s="9">
        <f>+'24-03-003'!Z25</f>
        <v>66554677</v>
      </c>
      <c r="Q9" s="9">
        <f>+'24-03-003'!AA25</f>
        <v>0</v>
      </c>
      <c r="R9" s="9">
        <f>+'24-03-003'!AB25</f>
        <v>66554677</v>
      </c>
      <c r="S9" s="9">
        <f>+'24-03-003'!AC25</f>
        <v>12472549</v>
      </c>
      <c r="T9" s="9">
        <f>+'24-03-003'!AD25</f>
        <v>0</v>
      </c>
      <c r="U9" s="9">
        <f>+'24-03-003'!AE25</f>
        <v>0</v>
      </c>
      <c r="V9" s="9">
        <f>+'24-03-003'!AF25</f>
        <v>12472549</v>
      </c>
      <c r="W9" s="9">
        <f>+'24-03-003'!AG25</f>
        <v>79027226</v>
      </c>
      <c r="X9" s="11">
        <f>+'24-03-003'!AH25</f>
        <v>1</v>
      </c>
      <c r="Y9" s="11">
        <f>+'24-03-003'!AI25</f>
        <v>3.3584803649707937E-2</v>
      </c>
    </row>
    <row r="10" spans="1:25" s="12" customFormat="1" ht="26.25" customHeight="1">
      <c r="A10" s="10" t="s">
        <v>13</v>
      </c>
      <c r="B10" s="9">
        <f>+'24-03-003'!I36</f>
        <v>52054700</v>
      </c>
      <c r="C10" s="9">
        <f>+'24-03-003'!J36</f>
        <v>52054700</v>
      </c>
      <c r="D10" s="9">
        <f>+'24-03-003'!L36</f>
        <v>0</v>
      </c>
      <c r="E10" s="9">
        <f>+'24-03-003'!M36</f>
        <v>0</v>
      </c>
      <c r="F10" s="9">
        <f>+'24-03-003'!N36</f>
        <v>0</v>
      </c>
      <c r="G10" s="9">
        <f>+'24-03-003'!Q36</f>
        <v>0</v>
      </c>
      <c r="H10" s="9">
        <f>+'24-03-003'!R36</f>
        <v>0</v>
      </c>
      <c r="I10" s="9">
        <f>+'24-03-003'!S36</f>
        <v>0</v>
      </c>
      <c r="J10" s="9">
        <f>+'24-03-003'!T36</f>
        <v>0</v>
      </c>
      <c r="K10" s="9">
        <f>+'24-03-003'!U36</f>
        <v>0</v>
      </c>
      <c r="L10" s="9">
        <f>+'24-03-003'!V36</f>
        <v>0</v>
      </c>
      <c r="M10" s="9">
        <f>+'24-03-003'!W36</f>
        <v>0</v>
      </c>
      <c r="N10" s="9">
        <f>+'24-03-003'!X36</f>
        <v>0</v>
      </c>
      <c r="O10" s="9">
        <f>+'24-03-003'!Y36</f>
        <v>0</v>
      </c>
      <c r="P10" s="9">
        <f>+'24-03-003'!Z36</f>
        <v>0</v>
      </c>
      <c r="Q10" s="9">
        <f>+'24-03-003'!AA36</f>
        <v>17000000</v>
      </c>
      <c r="R10" s="9">
        <f>+'24-03-003'!AB36</f>
        <v>17000000</v>
      </c>
      <c r="S10" s="9">
        <f>+'24-03-003'!AC36</f>
        <v>35054700</v>
      </c>
      <c r="T10" s="9">
        <f>+'24-03-003'!AD36</f>
        <v>0</v>
      </c>
      <c r="U10" s="9">
        <f>+'24-03-003'!AE36</f>
        <v>0</v>
      </c>
      <c r="V10" s="9">
        <f>+'24-03-003'!AF36</f>
        <v>30554700</v>
      </c>
      <c r="W10" s="9">
        <f>+'24-03-003'!AG36</f>
        <v>52054700</v>
      </c>
      <c r="X10" s="11">
        <f>+'24-03-003'!AH36</f>
        <v>1</v>
      </c>
      <c r="Y10" s="11">
        <f>+'24-03-003'!AI36</f>
        <v>2.2122083325365003E-2</v>
      </c>
    </row>
    <row r="11" spans="1:25" s="12" customFormat="1" ht="26.25" customHeight="1">
      <c r="A11" s="10" t="s">
        <v>14</v>
      </c>
      <c r="B11" s="9">
        <f>+'24-03-003'!I53</f>
        <v>107212177</v>
      </c>
      <c r="C11" s="9">
        <f>+'24-03-003'!J53</f>
        <v>107212177</v>
      </c>
      <c r="D11" s="9">
        <f>+'24-03-003'!L53</f>
        <v>0</v>
      </c>
      <c r="E11" s="9">
        <f>+'24-03-003'!M53</f>
        <v>0</v>
      </c>
      <c r="F11" s="9">
        <f>+'24-03-003'!N53</f>
        <v>0</v>
      </c>
      <c r="G11" s="9">
        <f>+'24-03-003'!Q53</f>
        <v>0</v>
      </c>
      <c r="H11" s="9">
        <f>+'24-03-003'!R53</f>
        <v>0</v>
      </c>
      <c r="I11" s="9">
        <f>+'24-03-003'!S53</f>
        <v>0</v>
      </c>
      <c r="J11" s="9">
        <f>+'24-03-003'!T53</f>
        <v>0</v>
      </c>
      <c r="K11" s="9">
        <f>+'24-03-003'!U53</f>
        <v>0</v>
      </c>
      <c r="L11" s="9">
        <f>+'24-03-003'!V53</f>
        <v>0</v>
      </c>
      <c r="M11" s="9">
        <f>+'24-03-003'!W53</f>
        <v>0</v>
      </c>
      <c r="N11" s="9">
        <f>+'24-03-003'!X53</f>
        <v>0</v>
      </c>
      <c r="O11" s="9">
        <f>+'24-03-003'!Y53</f>
        <v>0</v>
      </c>
      <c r="P11" s="9">
        <f>+'24-03-003'!Z53</f>
        <v>99212177</v>
      </c>
      <c r="Q11" s="9">
        <f>+'24-03-003'!AA53</f>
        <v>8000000</v>
      </c>
      <c r="R11" s="9">
        <f>+'24-03-003'!AB53</f>
        <v>107212177</v>
      </c>
      <c r="S11" s="9">
        <f>+'24-03-003'!AC53</f>
        <v>0</v>
      </c>
      <c r="T11" s="9">
        <f>+'24-03-003'!AD53</f>
        <v>0</v>
      </c>
      <c r="U11" s="9">
        <f>+'24-03-003'!AE53</f>
        <v>0</v>
      </c>
      <c r="V11" s="9">
        <f>+'24-03-003'!AF53</f>
        <v>0</v>
      </c>
      <c r="W11" s="9">
        <f>+'24-03-003'!AG53</f>
        <v>107212177</v>
      </c>
      <c r="X11" s="11">
        <f>+'24-03-003'!AH53</f>
        <v>1</v>
      </c>
      <c r="Y11" s="11">
        <f>+'24-03-003'!AI53</f>
        <v>4.5562777483834915E-2</v>
      </c>
    </row>
    <row r="12" spans="1:25" s="12" customFormat="1" ht="26.25" customHeight="1">
      <c r="A12" s="43" t="s">
        <v>59</v>
      </c>
      <c r="B12" s="9">
        <f>+'24-03-003'!I92</f>
        <v>246375816</v>
      </c>
      <c r="C12" s="9">
        <f>+'24-03-003'!J92</f>
        <v>246375816</v>
      </c>
      <c r="D12" s="9">
        <f>+'24-03-003'!L92</f>
        <v>0</v>
      </c>
      <c r="E12" s="9">
        <f>+'24-03-003'!M92</f>
        <v>0</v>
      </c>
      <c r="F12" s="9">
        <f>+'24-03-003'!N92</f>
        <v>0</v>
      </c>
      <c r="G12" s="9">
        <f>+'24-03-003'!Q92</f>
        <v>0</v>
      </c>
      <c r="H12" s="9">
        <f>+'24-03-003'!R92</f>
        <v>0</v>
      </c>
      <c r="I12" s="9">
        <f>+'24-03-003'!S92</f>
        <v>0</v>
      </c>
      <c r="J12" s="9">
        <f>+'24-03-003'!T92</f>
        <v>0</v>
      </c>
      <c r="K12" s="9">
        <f>+'24-03-003'!U92</f>
        <v>0</v>
      </c>
      <c r="L12" s="9">
        <f>+'24-03-003'!V92</f>
        <v>0</v>
      </c>
      <c r="M12" s="9">
        <f>+'24-03-003'!W92</f>
        <v>0</v>
      </c>
      <c r="N12" s="9">
        <f>+'24-03-003'!X92</f>
        <v>0</v>
      </c>
      <c r="O12" s="9">
        <f>+'24-03-003'!Y92</f>
        <v>0</v>
      </c>
      <c r="P12" s="9">
        <f>+'24-03-003'!Z92</f>
        <v>26900000</v>
      </c>
      <c r="Q12" s="9">
        <f>+'24-03-003'!AA92</f>
        <v>139375816</v>
      </c>
      <c r="R12" s="9">
        <f>+'24-03-003'!AB92</f>
        <v>166275816</v>
      </c>
      <c r="S12" s="9">
        <f>+'24-03-003'!AC92</f>
        <v>41200000</v>
      </c>
      <c r="T12" s="9">
        <f>+'24-03-003'!AD92</f>
        <v>17600000</v>
      </c>
      <c r="U12" s="9">
        <f>+'24-03-003'!AE92</f>
        <v>21300000</v>
      </c>
      <c r="V12" s="9">
        <f>+'24-03-003'!AF92</f>
        <v>80100000</v>
      </c>
      <c r="W12" s="9">
        <f>+'24-03-003'!AG92</f>
        <v>246375816</v>
      </c>
      <c r="X12" s="11">
        <f>+'24-03-003'!AH92</f>
        <v>1</v>
      </c>
      <c r="Y12" s="11">
        <f>+'24-03-003'!AI92</f>
        <v>0.10470421174085713</v>
      </c>
    </row>
    <row r="13" spans="1:25" s="12" customFormat="1" ht="26.25" customHeight="1">
      <c r="A13" s="10" t="s">
        <v>15</v>
      </c>
      <c r="B13" s="9">
        <f>+'24-03-003'!I135</f>
        <v>169435774</v>
      </c>
      <c r="C13" s="9">
        <f>+'24-03-003'!J135</f>
        <v>169435774</v>
      </c>
      <c r="D13" s="9">
        <f>+'24-03-003'!L135</f>
        <v>0</v>
      </c>
      <c r="E13" s="9">
        <f>+'24-03-003'!M135</f>
        <v>0</v>
      </c>
      <c r="F13" s="9">
        <f>+'24-03-003'!N135</f>
        <v>0</v>
      </c>
      <c r="G13" s="9">
        <f>+'24-03-003'!Q135</f>
        <v>0</v>
      </c>
      <c r="H13" s="9">
        <f>+'24-03-003'!R135</f>
        <v>0</v>
      </c>
      <c r="I13" s="9">
        <f>+'24-03-003'!S135</f>
        <v>0</v>
      </c>
      <c r="J13" s="9">
        <f>+'24-03-003'!T135</f>
        <v>0</v>
      </c>
      <c r="K13" s="9">
        <f>+'24-03-003'!U135</f>
        <v>0</v>
      </c>
      <c r="L13" s="9">
        <f>+'24-03-003'!V135</f>
        <v>0</v>
      </c>
      <c r="M13" s="9">
        <f>+'24-03-003'!W135</f>
        <v>0</v>
      </c>
      <c r="N13" s="9">
        <f>+'24-03-003'!X135</f>
        <v>0</v>
      </c>
      <c r="O13" s="9">
        <f>+'24-03-003'!Y135</f>
        <v>0</v>
      </c>
      <c r="P13" s="9">
        <f>+'24-03-003'!Z135</f>
        <v>0</v>
      </c>
      <c r="Q13" s="9">
        <f>+'24-03-003'!AA135</f>
        <v>160678487</v>
      </c>
      <c r="R13" s="9">
        <f>+'24-03-003'!AB135</f>
        <v>160678487</v>
      </c>
      <c r="S13" s="9">
        <f>+'24-03-003'!AC135</f>
        <v>0</v>
      </c>
      <c r="T13" s="9">
        <f>+'24-03-003'!AD135</f>
        <v>0</v>
      </c>
      <c r="U13" s="9">
        <f>+'24-03-003'!AE135</f>
        <v>8757287</v>
      </c>
      <c r="V13" s="9">
        <f>+'24-03-003'!AF135</f>
        <v>8757287</v>
      </c>
      <c r="W13" s="9">
        <f>+'24-03-003'!AG135</f>
        <v>169435774</v>
      </c>
      <c r="X13" s="11">
        <f>+'24-03-003'!AH135</f>
        <v>1</v>
      </c>
      <c r="Y13" s="11">
        <f>+'24-03-003'!AI135</f>
        <v>7.2006414612431027E-2</v>
      </c>
    </row>
    <row r="14" spans="1:25" s="12" customFormat="1" ht="26.25" customHeight="1">
      <c r="A14" s="10" t="s">
        <v>16</v>
      </c>
      <c r="B14" s="9">
        <f>+'24-03-003'!I167</f>
        <v>162397679</v>
      </c>
      <c r="C14" s="9">
        <f>+'24-03-003'!J167</f>
        <v>162397679</v>
      </c>
      <c r="D14" s="9">
        <f>+'24-03-003'!L167</f>
        <v>0</v>
      </c>
      <c r="E14" s="9">
        <f>+'24-03-003'!M167</f>
        <v>0</v>
      </c>
      <c r="F14" s="9">
        <f>+'24-03-003'!N167</f>
        <v>0</v>
      </c>
      <c r="G14" s="9">
        <f>+'24-03-003'!Q167</f>
        <v>0</v>
      </c>
      <c r="H14" s="9">
        <f>+'24-03-003'!R167</f>
        <v>0</v>
      </c>
      <c r="I14" s="9">
        <f>+'24-03-003'!S167</f>
        <v>0</v>
      </c>
      <c r="J14" s="9">
        <f>+'24-03-003'!T167</f>
        <v>0</v>
      </c>
      <c r="K14" s="9">
        <f>+'24-03-003'!U167</f>
        <v>0</v>
      </c>
      <c r="L14" s="9">
        <f>+'24-03-003'!V167</f>
        <v>0</v>
      </c>
      <c r="M14" s="9">
        <f>+'24-03-003'!W167</f>
        <v>0</v>
      </c>
      <c r="N14" s="9">
        <f>+'24-03-003'!X167</f>
        <v>0</v>
      </c>
      <c r="O14" s="9">
        <f>+'24-03-003'!Y167</f>
        <v>0</v>
      </c>
      <c r="P14" s="9">
        <f>+'24-03-003'!Z167</f>
        <v>117838772</v>
      </c>
      <c r="Q14" s="9">
        <f>+'24-03-003'!AA167</f>
        <v>4998922</v>
      </c>
      <c r="R14" s="9">
        <f>+'24-03-003'!AB167</f>
        <v>122837694</v>
      </c>
      <c r="S14" s="9">
        <f>+'24-03-003'!AC167</f>
        <v>26358401</v>
      </c>
      <c r="T14" s="9">
        <f>+'24-03-003'!AD167</f>
        <v>13201584</v>
      </c>
      <c r="U14" s="9">
        <f>+'24-03-003'!AE167</f>
        <v>0</v>
      </c>
      <c r="V14" s="9">
        <f>+'24-03-003'!AF167</f>
        <v>39559985</v>
      </c>
      <c r="W14" s="9">
        <f>+'24-03-003'!AG167</f>
        <v>162397679</v>
      </c>
      <c r="X14" s="11">
        <f>+'24-03-003'!AH167</f>
        <v>1</v>
      </c>
      <c r="Y14" s="11">
        <f>+'24-03-003'!AI167</f>
        <v>6.9015381640541162E-2</v>
      </c>
    </row>
    <row r="15" spans="1:25" s="12" customFormat="1" ht="26.25" customHeight="1">
      <c r="A15" s="43" t="s">
        <v>63</v>
      </c>
      <c r="B15" s="9">
        <f>+'24-03-003'!I225</f>
        <v>281221125</v>
      </c>
      <c r="C15" s="9">
        <f>+'24-03-003'!J225</f>
        <v>281221125</v>
      </c>
      <c r="D15" s="9">
        <f>+'24-03-003'!L225</f>
        <v>0</v>
      </c>
      <c r="E15" s="9">
        <f>+'24-03-003'!M225</f>
        <v>0</v>
      </c>
      <c r="F15" s="9">
        <f>+'24-03-003'!N225</f>
        <v>0</v>
      </c>
      <c r="G15" s="9">
        <f>+'24-03-003'!Q225</f>
        <v>0</v>
      </c>
      <c r="H15" s="9">
        <f>+'24-03-003'!R225</f>
        <v>0</v>
      </c>
      <c r="I15" s="9">
        <f>+'24-03-003'!S225</f>
        <v>0</v>
      </c>
      <c r="J15" s="9">
        <f>+'24-03-003'!T225</f>
        <v>0</v>
      </c>
      <c r="K15" s="9">
        <f>+'24-03-003'!U225</f>
        <v>0</v>
      </c>
      <c r="L15" s="9">
        <f>+'24-03-003'!V225</f>
        <v>0</v>
      </c>
      <c r="M15" s="9">
        <f>+'24-03-003'!W225</f>
        <v>0</v>
      </c>
      <c r="N15" s="9">
        <f>+'24-03-003'!X225</f>
        <v>0</v>
      </c>
      <c r="O15" s="9">
        <f>+'24-03-003'!Y225</f>
        <v>0</v>
      </c>
      <c r="P15" s="9">
        <f>+'24-03-003'!Z225</f>
        <v>149600000</v>
      </c>
      <c r="Q15" s="9">
        <f>+'24-03-003'!AA225</f>
        <v>120621125</v>
      </c>
      <c r="R15" s="9">
        <f>+'24-03-003'!AB225</f>
        <v>270221125</v>
      </c>
      <c r="S15" s="9">
        <f>+'24-03-003'!AC225</f>
        <v>11000000</v>
      </c>
      <c r="T15" s="9">
        <f>+'24-03-003'!AD225</f>
        <v>0</v>
      </c>
      <c r="U15" s="9">
        <f>+'24-03-003'!AE225</f>
        <v>0</v>
      </c>
      <c r="V15" s="9">
        <f>+'24-03-003'!AF225</f>
        <v>11000000</v>
      </c>
      <c r="W15" s="9">
        <f>+'24-03-003'!AG225</f>
        <v>281221125</v>
      </c>
      <c r="X15" s="11">
        <f>+'24-03-003'!AH225</f>
        <v>1</v>
      </c>
      <c r="Y15" s="11">
        <f>+'24-03-003'!AI225</f>
        <v>0.11951268876975349</v>
      </c>
    </row>
    <row r="16" spans="1:25" s="12" customFormat="1" ht="26.25" customHeight="1">
      <c r="A16" s="43" t="s">
        <v>65</v>
      </c>
      <c r="B16" s="9">
        <f>+'24-03-003'!I258</f>
        <v>163311436</v>
      </c>
      <c r="C16" s="9">
        <f>+'24-03-003'!J258</f>
        <v>163311436</v>
      </c>
      <c r="D16" s="9">
        <f>+'24-03-003'!L258</f>
        <v>0</v>
      </c>
      <c r="E16" s="9">
        <f>+'24-03-003'!M258</f>
        <v>0</v>
      </c>
      <c r="F16" s="9">
        <f>+'24-03-003'!N258</f>
        <v>0</v>
      </c>
      <c r="G16" s="9">
        <f>+'24-03-003'!Q258</f>
        <v>0</v>
      </c>
      <c r="H16" s="9">
        <f>+'24-03-003'!R258</f>
        <v>0</v>
      </c>
      <c r="I16" s="9">
        <f>+'24-03-003'!S258</f>
        <v>0</v>
      </c>
      <c r="J16" s="9">
        <f>+'24-03-003'!T258</f>
        <v>0</v>
      </c>
      <c r="K16" s="9">
        <f>+'24-03-003'!U258</f>
        <v>0</v>
      </c>
      <c r="L16" s="9">
        <f>+'24-03-003'!V258</f>
        <v>0</v>
      </c>
      <c r="M16" s="9">
        <f>+'24-03-003'!W258</f>
        <v>0</v>
      </c>
      <c r="N16" s="9">
        <f>+'24-03-003'!X258</f>
        <v>0</v>
      </c>
      <c r="O16" s="9">
        <f>+'24-03-003'!Y258</f>
        <v>0</v>
      </c>
      <c r="P16" s="9">
        <f>+'24-03-003'!Z258</f>
        <v>0</v>
      </c>
      <c r="Q16" s="9">
        <f>+'24-03-003'!AA258</f>
        <v>92369755</v>
      </c>
      <c r="R16" s="9">
        <f>+'24-03-003'!AB258</f>
        <v>92369755</v>
      </c>
      <c r="S16" s="9">
        <f>+'24-03-003'!AC258</f>
        <v>66891681</v>
      </c>
      <c r="T16" s="9">
        <f>+'24-03-003'!AD258</f>
        <v>4050000</v>
      </c>
      <c r="U16" s="9">
        <f>+'24-03-003'!AE258</f>
        <v>0</v>
      </c>
      <c r="V16" s="9">
        <f>+'24-03-003'!AF258</f>
        <v>70941681</v>
      </c>
      <c r="W16" s="9">
        <f>+'24-03-003'!AG258</f>
        <v>163311436</v>
      </c>
      <c r="X16" s="11">
        <f>+'24-03-003'!AH258</f>
        <v>1</v>
      </c>
      <c r="Y16" s="11">
        <f>+'24-03-003'!AI258</f>
        <v>6.940370792987019E-2</v>
      </c>
    </row>
    <row r="17" spans="1:25" s="12" customFormat="1" ht="26.25" customHeight="1">
      <c r="A17" s="10" t="s">
        <v>17</v>
      </c>
      <c r="B17" s="9">
        <f>+'24-03-003'!I290</f>
        <v>158920759</v>
      </c>
      <c r="C17" s="9">
        <f>+'24-03-003'!J290</f>
        <v>158920759</v>
      </c>
      <c r="D17" s="9">
        <f>+'24-03-003'!L290</f>
        <v>0</v>
      </c>
      <c r="E17" s="9">
        <f>+'24-03-003'!M290</f>
        <v>0</v>
      </c>
      <c r="F17" s="9">
        <f>+'24-03-003'!N290</f>
        <v>0</v>
      </c>
      <c r="G17" s="9">
        <f>+'24-03-003'!Q290</f>
        <v>0</v>
      </c>
      <c r="H17" s="9">
        <f>+'24-03-003'!R290</f>
        <v>0</v>
      </c>
      <c r="I17" s="9">
        <f>+'24-03-003'!S290</f>
        <v>0</v>
      </c>
      <c r="J17" s="9">
        <f>+'24-03-003'!T290</f>
        <v>0</v>
      </c>
      <c r="K17" s="9">
        <f>+'24-03-003'!U290</f>
        <v>0</v>
      </c>
      <c r="L17" s="9">
        <f>+'24-03-003'!V290</f>
        <v>0</v>
      </c>
      <c r="M17" s="9">
        <f>+'24-03-003'!W290</f>
        <v>0</v>
      </c>
      <c r="N17" s="9">
        <f>+'24-03-003'!X290</f>
        <v>0</v>
      </c>
      <c r="O17" s="9">
        <f>+'24-03-003'!Y290</f>
        <v>0</v>
      </c>
      <c r="P17" s="9">
        <f>+'24-03-003'!Z290</f>
        <v>60920759</v>
      </c>
      <c r="Q17" s="9">
        <f>+'24-03-003'!AA290</f>
        <v>0</v>
      </c>
      <c r="R17" s="9">
        <f>+'24-03-003'!AB290</f>
        <v>5420759</v>
      </c>
      <c r="S17" s="9">
        <f>+'24-03-003'!AC290</f>
        <v>25000000</v>
      </c>
      <c r="T17" s="9">
        <f>+'24-03-003'!AD290</f>
        <v>73000000</v>
      </c>
      <c r="U17" s="9">
        <f>+'24-03-003'!AE290</f>
        <v>0</v>
      </c>
      <c r="V17" s="9">
        <f>+'24-03-003'!AF290</f>
        <v>98000000</v>
      </c>
      <c r="W17" s="9">
        <f>+'24-03-003'!AG290</f>
        <v>158920759</v>
      </c>
      <c r="X17" s="11">
        <f>+'24-03-003'!AH290</f>
        <v>1</v>
      </c>
      <c r="Y17" s="11">
        <f>+'24-03-003'!AI290</f>
        <v>6.7537768399937956E-2</v>
      </c>
    </row>
    <row r="18" spans="1:25" s="12" customFormat="1" ht="26.25" customHeight="1">
      <c r="A18" s="43" t="s">
        <v>68</v>
      </c>
      <c r="B18" s="9">
        <f>+'24-03-003'!I301</f>
        <v>43675085</v>
      </c>
      <c r="C18" s="9">
        <f>+'24-03-003'!J301</f>
        <v>43675082</v>
      </c>
      <c r="D18" s="9">
        <f>+'24-03-003'!L301</f>
        <v>0</v>
      </c>
      <c r="E18" s="9">
        <f>+'24-03-003'!M301</f>
        <v>0</v>
      </c>
      <c r="F18" s="9">
        <f>+'24-03-003'!N301</f>
        <v>0</v>
      </c>
      <c r="G18" s="9">
        <f>+'24-03-003'!Q301</f>
        <v>0</v>
      </c>
      <c r="H18" s="9">
        <f>+'24-03-003'!R301</f>
        <v>0</v>
      </c>
      <c r="I18" s="9">
        <f>+'24-03-003'!S301</f>
        <v>0</v>
      </c>
      <c r="J18" s="9">
        <f>+'24-03-003'!T301</f>
        <v>0</v>
      </c>
      <c r="K18" s="9">
        <f>+'24-03-003'!U301</f>
        <v>0</v>
      </c>
      <c r="L18" s="9">
        <f>+'24-03-003'!V301</f>
        <v>0</v>
      </c>
      <c r="M18" s="9">
        <f>+'24-03-003'!W301</f>
        <v>0</v>
      </c>
      <c r="N18" s="9">
        <f>+'24-03-003'!X301</f>
        <v>0</v>
      </c>
      <c r="O18" s="9">
        <f>+'24-03-003'!Y301</f>
        <v>0</v>
      </c>
      <c r="P18" s="9">
        <f>+'24-03-003'!Z301</f>
        <v>0</v>
      </c>
      <c r="Q18" s="9">
        <f>+'24-03-003'!AA301</f>
        <v>0</v>
      </c>
      <c r="R18" s="9">
        <f>+'24-03-003'!AB301</f>
        <v>0</v>
      </c>
      <c r="S18" s="9">
        <f>+'24-03-003'!AC301</f>
        <v>22900000</v>
      </c>
      <c r="T18" s="9">
        <f>+'24-03-003'!AD301</f>
        <v>8700000</v>
      </c>
      <c r="U18" s="9">
        <f>+'24-03-003'!AE301</f>
        <v>12075082</v>
      </c>
      <c r="V18" s="9">
        <f>+'24-03-003'!AF301</f>
        <v>43675082</v>
      </c>
      <c r="W18" s="9">
        <f>+'24-03-003'!AG301</f>
        <v>43675082</v>
      </c>
      <c r="X18" s="11">
        <f>+'24-03-003'!AH301</f>
        <v>0.99999993131095222</v>
      </c>
      <c r="Y18" s="11">
        <f>+'24-03-003'!AI301</f>
        <v>1.8560933080896617E-2</v>
      </c>
    </row>
    <row r="19" spans="1:25" s="12" customFormat="1" ht="26.25" customHeight="1">
      <c r="A19" s="10" t="s">
        <v>18</v>
      </c>
      <c r="B19" s="9">
        <f>+'24-03-003'!I311</f>
        <v>53718785</v>
      </c>
      <c r="C19" s="9">
        <f>+'24-03-003'!J311</f>
        <v>53718785</v>
      </c>
      <c r="D19" s="9">
        <f>+'24-03-003'!L311</f>
        <v>0</v>
      </c>
      <c r="E19" s="9">
        <f>+'24-03-003'!M311</f>
        <v>0</v>
      </c>
      <c r="F19" s="9">
        <f>+'24-03-003'!N311</f>
        <v>0</v>
      </c>
      <c r="G19" s="9">
        <f>+'24-03-003'!Q311</f>
        <v>0</v>
      </c>
      <c r="H19" s="9">
        <f>+'24-03-003'!R311</f>
        <v>0</v>
      </c>
      <c r="I19" s="9">
        <f>+'24-03-003'!S311</f>
        <v>0</v>
      </c>
      <c r="J19" s="9">
        <f>+'24-03-003'!T311</f>
        <v>0</v>
      </c>
      <c r="K19" s="9">
        <f>+'24-03-003'!U311</f>
        <v>0</v>
      </c>
      <c r="L19" s="9">
        <f>+'24-03-003'!V311</f>
        <v>0</v>
      </c>
      <c r="M19" s="9">
        <f>+'24-03-003'!W311</f>
        <v>0</v>
      </c>
      <c r="N19" s="9">
        <f>+'24-03-003'!X311</f>
        <v>0</v>
      </c>
      <c r="O19" s="9">
        <f>+'24-03-003'!Y311</f>
        <v>36368785</v>
      </c>
      <c r="P19" s="9">
        <f>+'24-03-003'!Z311</f>
        <v>0</v>
      </c>
      <c r="Q19" s="9">
        <f>+'24-03-003'!AA311</f>
        <v>7350000</v>
      </c>
      <c r="R19" s="9">
        <f>+'24-03-003'!AB311</f>
        <v>43718785</v>
      </c>
      <c r="S19" s="9">
        <f>+'24-03-003'!AC311</f>
        <v>10000000</v>
      </c>
      <c r="T19" s="9">
        <f>+'24-03-003'!AD311</f>
        <v>0</v>
      </c>
      <c r="U19" s="9">
        <f>+'24-03-003'!AE311</f>
        <v>0</v>
      </c>
      <c r="V19" s="9">
        <f>+'24-03-003'!AF311</f>
        <v>10000000</v>
      </c>
      <c r="W19" s="9">
        <f>+'24-03-003'!AG311</f>
        <v>53718785</v>
      </c>
      <c r="X19" s="11">
        <f>+'24-03-003'!AH311</f>
        <v>1</v>
      </c>
      <c r="Y19" s="11">
        <f>+'24-03-003'!AI311</f>
        <v>2.2829282234022436E-2</v>
      </c>
    </row>
    <row r="20" spans="1:25" s="12" customFormat="1" ht="26.25" customHeight="1">
      <c r="A20" s="15" t="s">
        <v>71</v>
      </c>
      <c r="B20" s="9">
        <f>+'24-03-003'!I325</f>
        <v>66144231</v>
      </c>
      <c r="C20" s="9">
        <f>+'24-03-003'!J325</f>
        <v>66144231</v>
      </c>
      <c r="D20" s="9">
        <f>+'24-03-003'!L325</f>
        <v>11</v>
      </c>
      <c r="E20" s="9">
        <f>+'24-03-003'!M325</f>
        <v>11</v>
      </c>
      <c r="F20" s="9">
        <f>+'24-03-003'!N325</f>
        <v>0</v>
      </c>
      <c r="G20" s="9">
        <f>+'24-03-003'!Q325</f>
        <v>0</v>
      </c>
      <c r="H20" s="9">
        <f>+'24-03-003'!R325</f>
        <v>0</v>
      </c>
      <c r="I20" s="9">
        <f>+'24-03-003'!S325</f>
        <v>0</v>
      </c>
      <c r="J20" s="9">
        <f>+'24-03-003'!T325</f>
        <v>0</v>
      </c>
      <c r="K20" s="9">
        <f>+'24-03-003'!U325</f>
        <v>0</v>
      </c>
      <c r="L20" s="9">
        <f>+'24-03-003'!V325</f>
        <v>0</v>
      </c>
      <c r="M20" s="9">
        <f>+'24-03-003'!W325</f>
        <v>0</v>
      </c>
      <c r="N20" s="9">
        <f>+'24-03-003'!X325</f>
        <v>0</v>
      </c>
      <c r="O20" s="9">
        <f>+'24-03-003'!Y325</f>
        <v>0</v>
      </c>
      <c r="P20" s="9">
        <f>+'24-03-003'!Z325</f>
        <v>5612739</v>
      </c>
      <c r="Q20" s="9">
        <f>+'24-03-003'!AA325</f>
        <v>8100000</v>
      </c>
      <c r="R20" s="9">
        <f>+'24-03-003'!AB325</f>
        <v>13712739</v>
      </c>
      <c r="S20" s="9">
        <f>+'24-03-003'!AC325</f>
        <v>29115321</v>
      </c>
      <c r="T20" s="9">
        <f>+'24-03-003'!AD325</f>
        <v>13653432</v>
      </c>
      <c r="U20" s="9">
        <f>+'24-03-003'!AE325</f>
        <v>9662739</v>
      </c>
      <c r="V20" s="9">
        <f>+'24-03-003'!AF325</f>
        <v>52431492</v>
      </c>
      <c r="W20" s="9">
        <f>+'24-03-003'!AG325</f>
        <v>66144231</v>
      </c>
      <c r="X20" s="11">
        <f>+'24-03-003'!AH325</f>
        <v>1</v>
      </c>
      <c r="Y20" s="11">
        <f>+'24-03-003'!AI325</f>
        <v>2.8109818895780611E-2</v>
      </c>
    </row>
    <row r="21" spans="1:25" s="12" customFormat="1" ht="26.25" customHeight="1">
      <c r="A21" s="13" t="s">
        <v>20</v>
      </c>
      <c r="B21" s="9">
        <f>+'24-03-003'!I331</f>
        <v>54118713</v>
      </c>
      <c r="C21" s="9">
        <f>+'24-03-003'!J331</f>
        <v>54118713</v>
      </c>
      <c r="D21" s="9">
        <f>+'24-03-003'!L331</f>
        <v>0</v>
      </c>
      <c r="E21" s="9">
        <f>+'24-03-003'!M331</f>
        <v>0</v>
      </c>
      <c r="F21" s="9">
        <f>+'24-03-003'!N331</f>
        <v>0</v>
      </c>
      <c r="G21" s="9">
        <f>+'24-03-003'!Q331</f>
        <v>0</v>
      </c>
      <c r="H21" s="9">
        <f>+'24-03-003'!R331</f>
        <v>0</v>
      </c>
      <c r="I21" s="9">
        <f>+'24-03-003'!S331</f>
        <v>0</v>
      </c>
      <c r="J21" s="9">
        <f>+'24-03-003'!T331</f>
        <v>0</v>
      </c>
      <c r="K21" s="9">
        <f>+'24-03-003'!U331</f>
        <v>0</v>
      </c>
      <c r="L21" s="9">
        <f>+'24-03-003'!V331</f>
        <v>0</v>
      </c>
      <c r="M21" s="9">
        <f>+'24-03-003'!W331</f>
        <v>0</v>
      </c>
      <c r="N21" s="9">
        <f>+'24-03-003'!X331</f>
        <v>0</v>
      </c>
      <c r="O21" s="9">
        <f>+'24-03-003'!Y331</f>
        <v>0</v>
      </c>
      <c r="P21" s="9">
        <f>+'24-03-003'!Z331</f>
        <v>39138713</v>
      </c>
      <c r="Q21" s="9">
        <f>+'24-03-003'!AA331</f>
        <v>0</v>
      </c>
      <c r="R21" s="9">
        <f>+'24-03-003'!AB331</f>
        <v>39138713</v>
      </c>
      <c r="S21" s="9">
        <f>+'24-03-003'!AC331</f>
        <v>0</v>
      </c>
      <c r="T21" s="9">
        <f>+'24-03-003'!AD331</f>
        <v>14980000</v>
      </c>
      <c r="U21" s="9">
        <f>+'24-03-003'!AE331</f>
        <v>0</v>
      </c>
      <c r="V21" s="9">
        <f>+'24-03-003'!AF331</f>
        <v>14980000</v>
      </c>
      <c r="W21" s="9">
        <f>+'24-03-003'!AG331</f>
        <v>54118713</v>
      </c>
      <c r="X21" s="11">
        <f>+'24-03-003'!AH331</f>
        <v>1</v>
      </c>
      <c r="Y21" s="11">
        <f>+'24-03-003'!AI331</f>
        <v>2.2999242689853445E-2</v>
      </c>
    </row>
    <row r="22" spans="1:25" s="12" customFormat="1" ht="26.25" customHeight="1">
      <c r="A22" s="13" t="s">
        <v>19</v>
      </c>
      <c r="B22" s="9">
        <f>+'24-03-003'!I382</f>
        <v>629698693</v>
      </c>
      <c r="C22" s="9">
        <f>+'24-03-003'!J382</f>
        <v>629698693</v>
      </c>
      <c r="D22" s="9">
        <f>+'24-03-003'!L382</f>
        <v>0</v>
      </c>
      <c r="E22" s="9">
        <f>+'24-03-003'!M382</f>
        <v>0</v>
      </c>
      <c r="F22" s="9">
        <f>+'24-03-003'!N382</f>
        <v>0</v>
      </c>
      <c r="G22" s="9">
        <f>+'24-03-003'!Q382</f>
        <v>0</v>
      </c>
      <c r="H22" s="9">
        <f>+'24-03-003'!R382</f>
        <v>0</v>
      </c>
      <c r="I22" s="9">
        <f>+'24-03-003'!S382</f>
        <v>0</v>
      </c>
      <c r="J22" s="9">
        <f>+'24-03-003'!T382</f>
        <v>0</v>
      </c>
      <c r="K22" s="9">
        <f>+'24-03-003'!U382</f>
        <v>0</v>
      </c>
      <c r="L22" s="9">
        <f>+'24-03-003'!V382</f>
        <v>0</v>
      </c>
      <c r="M22" s="9">
        <f>+'24-03-003'!W382</f>
        <v>0</v>
      </c>
      <c r="N22" s="9">
        <f>+'24-03-003'!X382</f>
        <v>0</v>
      </c>
      <c r="O22" s="9">
        <f>+'24-03-003'!Y382</f>
        <v>0</v>
      </c>
      <c r="P22" s="9">
        <f>+'24-03-003'!Z382</f>
        <v>295876448</v>
      </c>
      <c r="Q22" s="9">
        <f>+'24-03-003'!AA382</f>
        <v>210003525</v>
      </c>
      <c r="R22" s="9">
        <f>+'24-03-003'!AB382</f>
        <v>505879973</v>
      </c>
      <c r="S22" s="9">
        <f>+'24-03-003'!AC382</f>
        <v>123818720</v>
      </c>
      <c r="T22" s="9">
        <f>+'24-03-003'!AD382</f>
        <v>0</v>
      </c>
      <c r="U22" s="9">
        <f>+'24-03-003'!AE382</f>
        <v>0</v>
      </c>
      <c r="V22" s="9">
        <f>+'24-03-003'!AF382</f>
        <v>123818720</v>
      </c>
      <c r="W22" s="9">
        <f>+'24-03-003'!AG382</f>
        <v>629698693</v>
      </c>
      <c r="X22" s="11">
        <f>+'24-03-003'!AH382</f>
        <v>1</v>
      </c>
      <c r="Y22" s="11">
        <f>+'24-03-003'!AI382</f>
        <v>0.26760786166128009</v>
      </c>
    </row>
    <row r="23" spans="1:25" s="12" customFormat="1" ht="26.25" customHeight="1">
      <c r="A23" s="14" t="s">
        <v>49</v>
      </c>
      <c r="B23" s="9">
        <f>+'24-03-003'!I385</f>
        <v>0</v>
      </c>
      <c r="C23" s="9">
        <f>+'24-03-003'!J385</f>
        <v>0</v>
      </c>
      <c r="D23" s="9">
        <f>+'24-03-003'!L385</f>
        <v>0</v>
      </c>
      <c r="E23" s="9">
        <f>+'24-03-003'!M385</f>
        <v>0</v>
      </c>
      <c r="F23" s="9">
        <f>+'24-03-003'!N385</f>
        <v>0</v>
      </c>
      <c r="G23" s="9">
        <f>+'24-03-003'!Q385</f>
        <v>0</v>
      </c>
      <c r="H23" s="9">
        <f>+'24-03-003'!R385</f>
        <v>0</v>
      </c>
      <c r="I23" s="9">
        <f>+'24-03-003'!S385</f>
        <v>0</v>
      </c>
      <c r="J23" s="9">
        <f>+'24-03-003'!T385</f>
        <v>0</v>
      </c>
      <c r="K23" s="9">
        <f>+'24-03-003'!U385</f>
        <v>0</v>
      </c>
      <c r="L23" s="9">
        <f>+'24-03-003'!V385</f>
        <v>0</v>
      </c>
      <c r="M23" s="9">
        <f>+'24-03-003'!W385</f>
        <v>0</v>
      </c>
      <c r="N23" s="9">
        <f>+'24-03-003'!X385</f>
        <v>0</v>
      </c>
      <c r="O23" s="9">
        <f>+'24-03-003'!Y385</f>
        <v>0</v>
      </c>
      <c r="P23" s="9">
        <f>+'24-03-003'!Z385</f>
        <v>0</v>
      </c>
      <c r="Q23" s="9">
        <f>+'24-03-003'!AA385</f>
        <v>0</v>
      </c>
      <c r="R23" s="9">
        <f>+'24-03-003'!AB385</f>
        <v>0</v>
      </c>
      <c r="S23" s="9">
        <f>+'24-03-003'!AC385</f>
        <v>0</v>
      </c>
      <c r="T23" s="9">
        <f>+'24-03-003'!AD385</f>
        <v>0</v>
      </c>
      <c r="U23" s="9">
        <f>+'24-03-003'!AE385</f>
        <v>0</v>
      </c>
      <c r="V23" s="9">
        <f>+'24-03-003'!AF385</f>
        <v>0</v>
      </c>
      <c r="W23" s="9">
        <f>+'24-03-003'!AG385</f>
        <v>0</v>
      </c>
      <c r="X23" s="11">
        <f>+'24-03-003'!AH385</f>
        <v>0</v>
      </c>
      <c r="Y23" s="11">
        <f>+'24-03-003'!AI385</f>
        <v>0</v>
      </c>
    </row>
    <row r="24" spans="1:25" ht="36" customHeight="1">
      <c r="A24" s="66" t="str">
        <f>"TOTAL ASIG."&amp;" "&amp;$A$5</f>
        <v xml:space="preserve">TOTAL ASIG. 24-03-003 PROGRAMA DE FORTALECIMIENTO MUNICIPAL </v>
      </c>
      <c r="B24" s="67">
        <f t="shared" ref="B24:W24" si="0">SUM(B8:B23)</f>
        <v>2353065003</v>
      </c>
      <c r="C24" s="67">
        <f t="shared" si="0"/>
        <v>2353065000</v>
      </c>
      <c r="D24" s="67">
        <f t="shared" si="0"/>
        <v>150</v>
      </c>
      <c r="E24" s="67">
        <f t="shared" ref="E24" si="1">SUM(E8:E23)</f>
        <v>150</v>
      </c>
      <c r="F24" s="67">
        <f t="shared" si="0"/>
        <v>0</v>
      </c>
      <c r="G24" s="70">
        <f t="shared" si="0"/>
        <v>0</v>
      </c>
      <c r="H24" s="70">
        <f t="shared" si="0"/>
        <v>0</v>
      </c>
      <c r="I24" s="70">
        <f t="shared" si="0"/>
        <v>0</v>
      </c>
      <c r="J24" s="67">
        <f t="shared" si="0"/>
        <v>0</v>
      </c>
      <c r="K24" s="70">
        <f t="shared" si="0"/>
        <v>0</v>
      </c>
      <c r="L24" s="70">
        <f t="shared" si="0"/>
        <v>0</v>
      </c>
      <c r="M24" s="70">
        <f t="shared" si="0"/>
        <v>0</v>
      </c>
      <c r="N24" s="67">
        <f t="shared" si="0"/>
        <v>0</v>
      </c>
      <c r="O24" s="70">
        <f t="shared" si="0"/>
        <v>36368785</v>
      </c>
      <c r="P24" s="70">
        <f t="shared" si="0"/>
        <v>910558773</v>
      </c>
      <c r="Q24" s="70">
        <f t="shared" si="0"/>
        <v>768497630</v>
      </c>
      <c r="R24" s="67">
        <f t="shared" si="0"/>
        <v>1659925188</v>
      </c>
      <c r="S24" s="70">
        <f t="shared" si="0"/>
        <v>440659688</v>
      </c>
      <c r="T24" s="70">
        <f t="shared" si="0"/>
        <v>145185016</v>
      </c>
      <c r="U24" s="70">
        <f t="shared" si="0"/>
        <v>51795108</v>
      </c>
      <c r="V24" s="67">
        <f t="shared" si="0"/>
        <v>633139812</v>
      </c>
      <c r="W24" s="70">
        <f t="shared" si="0"/>
        <v>2353065000</v>
      </c>
      <c r="X24" s="68">
        <f>IF(ISERROR(W24/B24),0,W24/B24)</f>
        <v>0.99999999872506706</v>
      </c>
      <c r="Y24" s="68">
        <f>IF(ISERROR(W24/$W$24),0,W24/$W$24)</f>
        <v>1</v>
      </c>
    </row>
    <row r="25" spans="1:25">
      <c r="B25" s="4"/>
      <c r="G25" s="4"/>
      <c r="H25" s="4"/>
      <c r="I25" s="4"/>
      <c r="K25" s="4"/>
      <c r="L25" s="4"/>
      <c r="M25" s="4"/>
      <c r="O25" s="4"/>
      <c r="P25" s="4"/>
      <c r="Q25" s="4"/>
      <c r="S25" s="4"/>
      <c r="T25" s="4"/>
      <c r="U25" s="4"/>
    </row>
    <row r="26" spans="1:25">
      <c r="B26" s="4"/>
      <c r="G26" s="4"/>
      <c r="H26" s="4"/>
      <c r="I26" s="4"/>
      <c r="K26" s="4"/>
      <c r="L26" s="4"/>
      <c r="M26" s="4"/>
      <c r="O26" s="4"/>
      <c r="P26" s="4"/>
      <c r="Q26" s="4"/>
      <c r="S26" s="4"/>
      <c r="T26" s="4"/>
      <c r="U26" s="4"/>
    </row>
    <row r="27" spans="1:25">
      <c r="B27" s="4"/>
      <c r="G27" s="4"/>
      <c r="H27" s="4"/>
      <c r="I27" s="4"/>
      <c r="K27" s="4"/>
      <c r="L27" s="4"/>
      <c r="M27" s="4"/>
      <c r="O27" s="4"/>
      <c r="P27" s="4"/>
      <c r="Q27" s="4"/>
      <c r="S27" s="4"/>
      <c r="T27" s="4"/>
      <c r="U27" s="4"/>
    </row>
    <row r="28" spans="1:25">
      <c r="B28" s="4"/>
      <c r="G28" s="4"/>
      <c r="H28" s="4"/>
      <c r="I28" s="4"/>
      <c r="K28" s="4"/>
      <c r="L28" s="4"/>
      <c r="M28" s="4"/>
      <c r="O28" s="4"/>
      <c r="P28" s="4"/>
      <c r="Q28" s="4"/>
      <c r="S28" s="4"/>
      <c r="T28" s="4"/>
      <c r="U28" s="4"/>
    </row>
    <row r="29" spans="1:25">
      <c r="B29" s="4"/>
      <c r="G29" s="4"/>
      <c r="H29" s="4"/>
      <c r="I29" s="4"/>
      <c r="K29" s="4"/>
      <c r="L29" s="4"/>
      <c r="M29" s="4"/>
      <c r="O29" s="4"/>
      <c r="P29" s="4"/>
      <c r="Q29" s="4"/>
      <c r="S29" s="4"/>
      <c r="T29" s="4"/>
      <c r="U29" s="4"/>
    </row>
    <row r="30" spans="1:25">
      <c r="B30" s="4"/>
      <c r="G30" s="4"/>
      <c r="H30" s="4"/>
      <c r="I30" s="4"/>
      <c r="K30" s="4"/>
      <c r="L30" s="4"/>
      <c r="M30" s="4"/>
      <c r="O30" s="4"/>
      <c r="P30" s="4"/>
      <c r="Q30" s="4"/>
      <c r="S30" s="4"/>
      <c r="T30" s="4"/>
      <c r="U30" s="4"/>
    </row>
    <row r="31" spans="1:25">
      <c r="B31" s="4"/>
      <c r="G31" s="4"/>
      <c r="H31" s="4"/>
      <c r="I31" s="4"/>
      <c r="K31" s="4"/>
      <c r="L31" s="4"/>
      <c r="M31" s="4"/>
      <c r="O31" s="4"/>
      <c r="P31" s="4"/>
      <c r="Q31" s="4"/>
      <c r="S31" s="4"/>
      <c r="T31" s="4"/>
      <c r="U31" s="4"/>
    </row>
    <row r="32" spans="1:25">
      <c r="B32" s="4"/>
      <c r="G32" s="4"/>
      <c r="H32" s="4"/>
      <c r="I32" s="4"/>
      <c r="K32" s="4"/>
      <c r="L32" s="4"/>
      <c r="M32" s="4"/>
      <c r="O32" s="4"/>
      <c r="P32" s="4"/>
      <c r="Q32" s="4"/>
      <c r="S32" s="4"/>
      <c r="T32" s="4"/>
      <c r="U32" s="4"/>
    </row>
    <row r="33" spans="2:21">
      <c r="B33" s="4"/>
      <c r="G33" s="4"/>
      <c r="H33" s="4"/>
      <c r="I33" s="4"/>
      <c r="K33" s="4"/>
      <c r="L33" s="4"/>
      <c r="M33" s="4"/>
      <c r="O33" s="4"/>
      <c r="P33" s="4"/>
      <c r="Q33" s="4"/>
      <c r="S33" s="4"/>
      <c r="T33" s="4"/>
      <c r="U33" s="4"/>
    </row>
    <row r="34" spans="2:21">
      <c r="B34" s="4"/>
      <c r="G34" s="4"/>
      <c r="H34" s="4"/>
      <c r="I34" s="4"/>
      <c r="K34" s="4"/>
      <c r="L34" s="4"/>
      <c r="M34" s="4"/>
      <c r="O34" s="4"/>
      <c r="P34" s="4"/>
      <c r="Q34" s="4"/>
      <c r="S34" s="4"/>
      <c r="T34" s="4"/>
      <c r="U34" s="4"/>
    </row>
    <row r="35" spans="2:21">
      <c r="B35" s="4"/>
      <c r="G35" s="4"/>
      <c r="H35" s="4"/>
      <c r="I35" s="4"/>
      <c r="K35" s="4"/>
      <c r="L35" s="4"/>
      <c r="M35" s="4"/>
      <c r="O35" s="4"/>
      <c r="P35" s="4"/>
      <c r="Q35" s="4"/>
      <c r="S35" s="4"/>
      <c r="T35" s="4"/>
      <c r="U35" s="4"/>
    </row>
    <row r="36" spans="2:21">
      <c r="B36" s="4"/>
      <c r="G36" s="4"/>
      <c r="H36" s="4"/>
      <c r="I36" s="4"/>
      <c r="K36" s="4"/>
      <c r="L36" s="4"/>
      <c r="M36" s="4"/>
      <c r="O36" s="4"/>
      <c r="P36" s="4"/>
      <c r="Q36" s="4"/>
      <c r="S36" s="4"/>
      <c r="T36" s="4"/>
      <c r="U36" s="4"/>
    </row>
    <row r="37" spans="2:21">
      <c r="B37" s="4"/>
      <c r="G37" s="4"/>
      <c r="H37" s="4"/>
      <c r="I37" s="4"/>
      <c r="K37" s="4"/>
      <c r="L37" s="4"/>
      <c r="M37" s="4"/>
      <c r="O37" s="4"/>
      <c r="P37" s="4"/>
      <c r="Q37" s="4"/>
      <c r="S37" s="4"/>
      <c r="T37" s="4"/>
      <c r="U37" s="4"/>
    </row>
    <row r="38" spans="2:21">
      <c r="B38" s="4"/>
      <c r="G38" s="4"/>
      <c r="H38" s="4"/>
      <c r="I38" s="4"/>
      <c r="K38" s="4"/>
      <c r="L38" s="4"/>
      <c r="M38" s="4"/>
      <c r="O38" s="4"/>
      <c r="P38" s="4"/>
      <c r="Q38" s="4"/>
      <c r="S38" s="4"/>
      <c r="T38" s="4"/>
      <c r="U38" s="4"/>
    </row>
    <row r="39" spans="2:21">
      <c r="B39" s="4"/>
      <c r="G39" s="4"/>
      <c r="H39" s="4"/>
      <c r="I39" s="4"/>
      <c r="K39" s="4"/>
      <c r="L39" s="4"/>
      <c r="M39" s="4"/>
      <c r="O39" s="4"/>
      <c r="P39" s="4"/>
      <c r="Q39" s="4"/>
      <c r="S39" s="4"/>
      <c r="T39" s="4"/>
      <c r="U39" s="4"/>
    </row>
    <row r="40" spans="2:21">
      <c r="B40" s="4"/>
      <c r="G40" s="4"/>
      <c r="H40" s="4"/>
      <c r="I40" s="4"/>
      <c r="K40" s="4"/>
      <c r="L40" s="4"/>
      <c r="M40" s="4"/>
      <c r="O40" s="4"/>
      <c r="P40" s="4"/>
      <c r="Q40" s="4"/>
      <c r="S40" s="4"/>
      <c r="T40" s="4"/>
      <c r="U40" s="4"/>
    </row>
    <row r="41" spans="2:21">
      <c r="B41" s="4"/>
      <c r="G41" s="4"/>
      <c r="H41" s="4"/>
      <c r="I41" s="4"/>
      <c r="K41" s="4"/>
      <c r="L41" s="4"/>
      <c r="M41" s="4"/>
      <c r="O41" s="4"/>
      <c r="P41" s="4"/>
      <c r="Q41" s="4"/>
      <c r="S41" s="4"/>
      <c r="T41" s="4"/>
      <c r="U41" s="4"/>
    </row>
  </sheetData>
  <mergeCells count="19">
    <mergeCell ref="V6:V7"/>
    <mergeCell ref="W6:W7"/>
    <mergeCell ref="X6:Y6"/>
    <mergeCell ref="J6:J7"/>
    <mergeCell ref="K6:M6"/>
    <mergeCell ref="N6:N7"/>
    <mergeCell ref="O6:Q6"/>
    <mergeCell ref="R6:R7"/>
    <mergeCell ref="S6:U6"/>
    <mergeCell ref="A1:Y1"/>
    <mergeCell ref="A2:Y2"/>
    <mergeCell ref="A3:Y3"/>
    <mergeCell ref="A4:Y4"/>
    <mergeCell ref="A5:Y5"/>
    <mergeCell ref="A6:A7"/>
    <mergeCell ref="B6:B7"/>
    <mergeCell ref="C6:C7"/>
    <mergeCell ref="D6:F6"/>
    <mergeCell ref="G6:I6"/>
  </mergeCells>
  <printOptions horizontalCentered="1"/>
  <pageMargins left="0.35433070866141736" right="0.15748031496062992" top="0.59055118110236227" bottom="0.39370078740157483" header="0" footer="0"/>
  <pageSetup paperSize="184" scale="65" fitToHeight="8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AI208"/>
  <sheetViews>
    <sheetView workbookViewId="0">
      <pane xSplit="3" ySplit="7" topLeftCell="P32" activePane="bottomRight" state="frozen"/>
      <selection activeCell="AG192" sqref="AG192"/>
      <selection pane="topRight" activeCell="AG192" sqref="AG192"/>
      <selection pane="bottomLeft" activeCell="AG192" sqref="AG192"/>
      <selection pane="bottomRight" activeCell="AG192" sqref="AG192"/>
    </sheetView>
  </sheetViews>
  <sheetFormatPr baseColWidth="10" defaultRowHeight="11.25" outlineLevelRow="1" outlineLevelCol="1"/>
  <cols>
    <col min="1" max="1" width="3.5703125" style="3" customWidth="1"/>
    <col min="2" max="2" width="13.7109375" style="3" customWidth="1"/>
    <col min="3" max="3" width="9.140625" style="3" bestFit="1" customWidth="1"/>
    <col min="4" max="4" width="17.140625" style="2" customWidth="1"/>
    <col min="5" max="5" width="25.7109375" style="2" customWidth="1"/>
    <col min="6" max="6" width="11.5703125" style="3" customWidth="1"/>
    <col min="7" max="7" width="10.28515625" style="3" customWidth="1"/>
    <col min="8" max="8" width="11.5703125" style="3" customWidth="1"/>
    <col min="9" max="9" width="13.42578125" style="6" customWidth="1"/>
    <col min="10" max="10" width="13.5703125" style="4" customWidth="1"/>
    <col min="11" max="11" width="12.85546875" style="2" customWidth="1"/>
    <col min="12" max="13" width="10.42578125" style="3" customWidth="1"/>
    <col min="14" max="14" width="12.28515625" style="3" customWidth="1"/>
    <col min="15" max="15" width="11.42578125" style="3" bestFit="1" customWidth="1"/>
    <col min="16" max="16" width="13.85546875" style="5" customWidth="1"/>
    <col min="17" max="19" width="12" style="6" hidden="1" customWidth="1" outlineLevel="1"/>
    <col min="20" max="20" width="12" style="6" customWidth="1" collapsed="1"/>
    <col min="21" max="23" width="12.140625" style="6" hidden="1" customWidth="1" outlineLevel="1"/>
    <col min="24" max="24" width="12.140625" style="6" customWidth="1" collapsed="1"/>
    <col min="25" max="27" width="12.140625" style="6" hidden="1" customWidth="1" outlineLevel="1"/>
    <col min="28" max="28" width="12.140625" style="6" customWidth="1" collapsed="1"/>
    <col min="29" max="31" width="12.140625" style="6" customWidth="1" outlineLevel="1"/>
    <col min="32" max="32" width="12.140625" style="6" customWidth="1"/>
    <col min="33" max="33" width="14.140625" style="6" customWidth="1"/>
    <col min="34" max="34" width="10.28515625" style="7" bestFit="1" customWidth="1"/>
    <col min="35" max="35" width="11.140625" style="7" customWidth="1"/>
    <col min="36" max="16384" width="11.42578125" style="2"/>
  </cols>
  <sheetData>
    <row r="1" spans="1:35" s="1" customFormat="1" ht="16.5" customHeight="1">
      <c r="A1" s="204" t="s">
        <v>78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  <c r="Q1" s="204"/>
      <c r="R1" s="204"/>
      <c r="S1" s="204"/>
      <c r="T1" s="204"/>
      <c r="U1" s="204"/>
      <c r="V1" s="204"/>
      <c r="W1" s="204"/>
      <c r="X1" s="204"/>
      <c r="Y1" s="204"/>
      <c r="Z1" s="204"/>
      <c r="AA1" s="204"/>
      <c r="AB1" s="204"/>
      <c r="AC1" s="204"/>
      <c r="AD1" s="204"/>
      <c r="AE1" s="204"/>
      <c r="AF1" s="204"/>
      <c r="AG1" s="204"/>
      <c r="AH1" s="204"/>
      <c r="AI1" s="204"/>
    </row>
    <row r="2" spans="1:35" s="1" customFormat="1" ht="16.5" customHeight="1">
      <c r="A2" s="205" t="s">
        <v>77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W2" s="205"/>
      <c r="X2" s="205"/>
      <c r="Y2" s="205"/>
      <c r="Z2" s="205"/>
      <c r="AA2" s="205"/>
      <c r="AB2" s="205"/>
      <c r="AC2" s="205"/>
      <c r="AD2" s="205"/>
      <c r="AE2" s="205"/>
      <c r="AF2" s="205"/>
      <c r="AG2" s="205"/>
      <c r="AH2" s="205"/>
      <c r="AI2" s="205"/>
    </row>
    <row r="3" spans="1:35" s="1" customFormat="1" ht="16.5" customHeight="1">
      <c r="A3" s="204" t="s">
        <v>1170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04"/>
      <c r="O3" s="204"/>
      <c r="P3" s="204"/>
      <c r="Q3" s="204"/>
      <c r="R3" s="204"/>
      <c r="S3" s="204"/>
      <c r="T3" s="204"/>
      <c r="U3" s="204"/>
      <c r="V3" s="204"/>
      <c r="W3" s="204"/>
      <c r="X3" s="204"/>
      <c r="Y3" s="204"/>
      <c r="Z3" s="204"/>
      <c r="AA3" s="204"/>
      <c r="AB3" s="204"/>
      <c r="AC3" s="204"/>
      <c r="AD3" s="204"/>
      <c r="AE3" s="204"/>
      <c r="AF3" s="204"/>
      <c r="AG3" s="204"/>
      <c r="AH3" s="204"/>
      <c r="AI3" s="204"/>
    </row>
    <row r="4" spans="1:35" s="1" customFormat="1" ht="16.5" customHeight="1">
      <c r="A4" s="205" t="s">
        <v>48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  <c r="Z4" s="205"/>
      <c r="AA4" s="205"/>
      <c r="AB4" s="205"/>
      <c r="AC4" s="205"/>
      <c r="AD4" s="205"/>
      <c r="AE4" s="205"/>
      <c r="AF4" s="205"/>
      <c r="AG4" s="205"/>
      <c r="AH4" s="205"/>
      <c r="AI4" s="205"/>
    </row>
    <row r="5" spans="1:35" ht="17.25" customHeight="1">
      <c r="A5" s="207" t="s">
        <v>86</v>
      </c>
      <c r="B5" s="208"/>
      <c r="C5" s="208"/>
      <c r="D5" s="208"/>
      <c r="E5" s="208"/>
      <c r="F5" s="208"/>
      <c r="G5" s="208"/>
      <c r="H5" s="208"/>
      <c r="I5" s="208"/>
      <c r="J5" s="208"/>
      <c r="K5" s="208"/>
      <c r="L5" s="208"/>
      <c r="M5" s="208"/>
      <c r="N5" s="208"/>
      <c r="O5" s="208"/>
      <c r="P5" s="208"/>
      <c r="Q5" s="208"/>
      <c r="R5" s="208"/>
      <c r="S5" s="208"/>
      <c r="T5" s="208"/>
    </row>
    <row r="6" spans="1:35" s="3" customFormat="1" ht="25.5" customHeight="1">
      <c r="A6" s="193" t="s">
        <v>0</v>
      </c>
      <c r="B6" s="72" t="s">
        <v>34</v>
      </c>
      <c r="C6" s="200" t="s">
        <v>2</v>
      </c>
      <c r="D6" s="193" t="s">
        <v>30</v>
      </c>
      <c r="E6" s="200" t="s">
        <v>3</v>
      </c>
      <c r="F6" s="193" t="s">
        <v>31</v>
      </c>
      <c r="G6" s="193" t="s">
        <v>4</v>
      </c>
      <c r="H6" s="193"/>
      <c r="I6" s="209" t="s">
        <v>32</v>
      </c>
      <c r="J6" s="209" t="s">
        <v>10</v>
      </c>
      <c r="K6" s="193" t="s">
        <v>8</v>
      </c>
      <c r="L6" s="197" t="s">
        <v>21</v>
      </c>
      <c r="M6" s="198"/>
      <c r="N6" s="199"/>
      <c r="O6" s="193" t="s">
        <v>9</v>
      </c>
      <c r="P6" s="200" t="s">
        <v>5</v>
      </c>
      <c r="Q6" s="196" t="s">
        <v>33</v>
      </c>
      <c r="R6" s="196"/>
      <c r="S6" s="196"/>
      <c r="T6" s="194" t="s">
        <v>23</v>
      </c>
      <c r="U6" s="196" t="s">
        <v>33</v>
      </c>
      <c r="V6" s="196"/>
      <c r="W6" s="196"/>
      <c r="X6" s="202" t="s">
        <v>24</v>
      </c>
      <c r="Y6" s="196" t="s">
        <v>33</v>
      </c>
      <c r="Z6" s="196"/>
      <c r="AA6" s="196"/>
      <c r="AB6" s="194" t="s">
        <v>25</v>
      </c>
      <c r="AC6" s="196" t="s">
        <v>33</v>
      </c>
      <c r="AD6" s="196"/>
      <c r="AE6" s="196"/>
      <c r="AF6" s="194" t="s">
        <v>26</v>
      </c>
      <c r="AG6" s="194" t="s">
        <v>47</v>
      </c>
      <c r="AH6" s="206" t="s">
        <v>53</v>
      </c>
      <c r="AI6" s="206"/>
    </row>
    <row r="7" spans="1:35" s="3" customFormat="1" ht="22.5">
      <c r="A7" s="193"/>
      <c r="B7" s="48" t="s">
        <v>1</v>
      </c>
      <c r="C7" s="201"/>
      <c r="D7" s="193"/>
      <c r="E7" s="201"/>
      <c r="F7" s="193"/>
      <c r="G7" s="71" t="s">
        <v>6</v>
      </c>
      <c r="H7" s="71" t="s">
        <v>7</v>
      </c>
      <c r="I7" s="210"/>
      <c r="J7" s="210"/>
      <c r="K7" s="193"/>
      <c r="L7" s="73" t="s">
        <v>11</v>
      </c>
      <c r="M7" s="73" t="s">
        <v>22</v>
      </c>
      <c r="N7" s="51" t="s">
        <v>75</v>
      </c>
      <c r="O7" s="193"/>
      <c r="P7" s="201"/>
      <c r="Q7" s="73" t="s">
        <v>35</v>
      </c>
      <c r="R7" s="73" t="s">
        <v>36</v>
      </c>
      <c r="S7" s="73" t="s">
        <v>37</v>
      </c>
      <c r="T7" s="195"/>
      <c r="U7" s="73" t="s">
        <v>38</v>
      </c>
      <c r="V7" s="73" t="s">
        <v>39</v>
      </c>
      <c r="W7" s="73" t="s">
        <v>40</v>
      </c>
      <c r="X7" s="203"/>
      <c r="Y7" s="73" t="s">
        <v>41</v>
      </c>
      <c r="Z7" s="73" t="s">
        <v>42</v>
      </c>
      <c r="AA7" s="73" t="s">
        <v>43</v>
      </c>
      <c r="AB7" s="195"/>
      <c r="AC7" s="73" t="s">
        <v>44</v>
      </c>
      <c r="AD7" s="73" t="s">
        <v>45</v>
      </c>
      <c r="AE7" s="73" t="s">
        <v>46</v>
      </c>
      <c r="AF7" s="195"/>
      <c r="AG7" s="195"/>
      <c r="AH7" s="52" t="s">
        <v>29</v>
      </c>
      <c r="AI7" s="52" t="s">
        <v>54</v>
      </c>
    </row>
    <row r="8" spans="1:35" ht="12.75" customHeight="1">
      <c r="A8" s="8"/>
      <c r="B8" s="190" t="s">
        <v>52</v>
      </c>
      <c r="C8" s="191"/>
      <c r="D8" s="192"/>
      <c r="E8" s="18"/>
      <c r="F8" s="19"/>
      <c r="G8" s="20"/>
      <c r="H8" s="20"/>
      <c r="I8" s="21"/>
      <c r="J8" s="22"/>
      <c r="K8" s="23"/>
      <c r="L8" s="24"/>
      <c r="M8" s="24"/>
      <c r="N8" s="24"/>
      <c r="O8" s="19"/>
      <c r="P8" s="25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6"/>
      <c r="AI8" s="26"/>
    </row>
    <row r="9" spans="1:35" ht="12.75" hidden="1" customHeight="1" outlineLevel="1">
      <c r="A9" s="16">
        <v>1</v>
      </c>
      <c r="B9" s="28"/>
      <c r="C9" s="27"/>
      <c r="D9" s="28"/>
      <c r="E9" s="28"/>
      <c r="F9" s="28"/>
      <c r="G9" s="27"/>
      <c r="H9" s="27"/>
      <c r="I9" s="29"/>
      <c r="J9" s="30"/>
      <c r="K9" s="28"/>
      <c r="L9" s="35"/>
      <c r="M9" s="35"/>
      <c r="N9" s="35"/>
      <c r="O9" s="28"/>
      <c r="P9" s="28"/>
      <c r="Q9" s="35"/>
      <c r="R9" s="35"/>
      <c r="S9" s="35"/>
      <c r="T9" s="40">
        <f>SUM(Q9:S9)</f>
        <v>0</v>
      </c>
      <c r="U9" s="35"/>
      <c r="V9" s="35"/>
      <c r="W9" s="35"/>
      <c r="X9" s="40">
        <f>SUM(U9:W9)</f>
        <v>0</v>
      </c>
      <c r="Y9" s="35"/>
      <c r="Z9" s="35"/>
      <c r="AA9" s="35"/>
      <c r="AB9" s="40">
        <f>SUM(Y9:AA9)</f>
        <v>0</v>
      </c>
      <c r="AC9" s="35"/>
      <c r="AD9" s="35"/>
      <c r="AE9" s="35"/>
      <c r="AF9" s="40">
        <f>SUM(AC9:AE9)</f>
        <v>0</v>
      </c>
      <c r="AG9" s="40">
        <f t="shared" ref="AG9:AG18" si="0">SUM(T9,X9,AB9,AF9)</f>
        <v>0</v>
      </c>
      <c r="AH9" s="41">
        <f>IF(ISERROR(AG9/I9),0,AG9/I9)</f>
        <v>0</v>
      </c>
      <c r="AI9" s="42">
        <f t="shared" ref="AI9:AI18" si="1">IF(ISERROR(AG9/$AG$191),"-",AG9/$AG$191)</f>
        <v>0</v>
      </c>
    </row>
    <row r="10" spans="1:35" ht="12.75" hidden="1" customHeight="1" outlineLevel="1">
      <c r="A10" s="16">
        <v>2</v>
      </c>
      <c r="B10" s="32"/>
      <c r="C10" s="31"/>
      <c r="D10" s="32"/>
      <c r="E10" s="28"/>
      <c r="F10" s="28"/>
      <c r="G10" s="27"/>
      <c r="H10" s="27"/>
      <c r="I10" s="29"/>
      <c r="J10" s="33"/>
      <c r="K10" s="32"/>
      <c r="L10" s="35"/>
      <c r="M10" s="35"/>
      <c r="N10" s="35"/>
      <c r="O10" s="32"/>
      <c r="P10" s="32"/>
      <c r="Q10" s="35"/>
      <c r="R10" s="35"/>
      <c r="S10" s="35"/>
      <c r="T10" s="40">
        <f t="shared" ref="T10:T18" si="2">SUM(Q10:S10)</f>
        <v>0</v>
      </c>
      <c r="U10" s="35"/>
      <c r="V10" s="35"/>
      <c r="W10" s="35"/>
      <c r="X10" s="40">
        <f t="shared" ref="X10:X18" si="3">SUM(U10:W10)</f>
        <v>0</v>
      </c>
      <c r="Y10" s="35"/>
      <c r="Z10" s="35"/>
      <c r="AA10" s="35"/>
      <c r="AB10" s="40">
        <f t="shared" ref="AB10:AB18" si="4">SUM(Y10:AA10)</f>
        <v>0</v>
      </c>
      <c r="AC10" s="35"/>
      <c r="AD10" s="35"/>
      <c r="AE10" s="35"/>
      <c r="AF10" s="40">
        <f t="shared" ref="AF10:AF18" si="5">SUM(AC10:AE10)</f>
        <v>0</v>
      </c>
      <c r="AG10" s="40">
        <f t="shared" si="0"/>
        <v>0</v>
      </c>
      <c r="AH10" s="41">
        <f t="shared" ref="AH10:AH18" si="6">IF(ISERROR(AG10/I10),0,AG10/I10)</f>
        <v>0</v>
      </c>
      <c r="AI10" s="42">
        <f t="shared" si="1"/>
        <v>0</v>
      </c>
    </row>
    <row r="11" spans="1:35" ht="12.75" hidden="1" customHeight="1" outlineLevel="1">
      <c r="A11" s="16">
        <v>3</v>
      </c>
      <c r="B11" s="32"/>
      <c r="C11" s="31"/>
      <c r="D11" s="32"/>
      <c r="E11" s="32"/>
      <c r="F11" s="32"/>
      <c r="G11" s="31"/>
      <c r="H11" s="31"/>
      <c r="I11" s="29"/>
      <c r="J11" s="33"/>
      <c r="K11" s="32"/>
      <c r="L11" s="35"/>
      <c r="M11" s="35"/>
      <c r="N11" s="35"/>
      <c r="O11" s="32"/>
      <c r="P11" s="32"/>
      <c r="Q11" s="35"/>
      <c r="R11" s="35"/>
      <c r="S11" s="35"/>
      <c r="T11" s="40">
        <f t="shared" si="2"/>
        <v>0</v>
      </c>
      <c r="U11" s="35"/>
      <c r="V11" s="35"/>
      <c r="W11" s="35"/>
      <c r="X11" s="40">
        <f t="shared" si="3"/>
        <v>0</v>
      </c>
      <c r="Y11" s="35"/>
      <c r="Z11" s="35"/>
      <c r="AA11" s="35"/>
      <c r="AB11" s="40">
        <f t="shared" si="4"/>
        <v>0</v>
      </c>
      <c r="AC11" s="35"/>
      <c r="AD11" s="35"/>
      <c r="AE11" s="35"/>
      <c r="AF11" s="40">
        <f t="shared" si="5"/>
        <v>0</v>
      </c>
      <c r="AG11" s="40">
        <f t="shared" si="0"/>
        <v>0</v>
      </c>
      <c r="AH11" s="41">
        <f t="shared" si="6"/>
        <v>0</v>
      </c>
      <c r="AI11" s="42">
        <f t="shared" si="1"/>
        <v>0</v>
      </c>
    </row>
    <row r="12" spans="1:35" ht="12.75" hidden="1" customHeight="1" outlineLevel="1">
      <c r="A12" s="16">
        <v>4</v>
      </c>
      <c r="B12" s="32"/>
      <c r="C12" s="31"/>
      <c r="D12" s="32"/>
      <c r="E12" s="32"/>
      <c r="F12" s="32"/>
      <c r="G12" s="31"/>
      <c r="H12" s="31"/>
      <c r="I12" s="29"/>
      <c r="J12" s="33"/>
      <c r="K12" s="32"/>
      <c r="L12" s="35"/>
      <c r="M12" s="35"/>
      <c r="N12" s="35"/>
      <c r="O12" s="32"/>
      <c r="P12" s="32"/>
      <c r="Q12" s="35"/>
      <c r="R12" s="35"/>
      <c r="S12" s="35"/>
      <c r="T12" s="40">
        <f t="shared" si="2"/>
        <v>0</v>
      </c>
      <c r="U12" s="35"/>
      <c r="V12" s="35"/>
      <c r="W12" s="35"/>
      <c r="X12" s="40">
        <f t="shared" si="3"/>
        <v>0</v>
      </c>
      <c r="Y12" s="35"/>
      <c r="Z12" s="35"/>
      <c r="AA12" s="35"/>
      <c r="AB12" s="40">
        <f t="shared" si="4"/>
        <v>0</v>
      </c>
      <c r="AC12" s="35"/>
      <c r="AD12" s="35"/>
      <c r="AE12" s="35"/>
      <c r="AF12" s="40">
        <f t="shared" si="5"/>
        <v>0</v>
      </c>
      <c r="AG12" s="40">
        <f t="shared" si="0"/>
        <v>0</v>
      </c>
      <c r="AH12" s="41">
        <f t="shared" si="6"/>
        <v>0</v>
      </c>
      <c r="AI12" s="42">
        <f t="shared" si="1"/>
        <v>0</v>
      </c>
    </row>
    <row r="13" spans="1:35" ht="12.75" hidden="1" customHeight="1" outlineLevel="1">
      <c r="A13" s="16">
        <v>5</v>
      </c>
      <c r="B13" s="32"/>
      <c r="C13" s="31"/>
      <c r="D13" s="32"/>
      <c r="E13" s="32"/>
      <c r="F13" s="32"/>
      <c r="G13" s="31"/>
      <c r="H13" s="31"/>
      <c r="I13" s="29"/>
      <c r="J13" s="33"/>
      <c r="K13" s="32"/>
      <c r="L13" s="35"/>
      <c r="M13" s="35"/>
      <c r="N13" s="35"/>
      <c r="O13" s="32"/>
      <c r="P13" s="32"/>
      <c r="Q13" s="35"/>
      <c r="R13" s="35"/>
      <c r="S13" s="35"/>
      <c r="T13" s="40">
        <f t="shared" si="2"/>
        <v>0</v>
      </c>
      <c r="U13" s="35"/>
      <c r="V13" s="35"/>
      <c r="W13" s="35"/>
      <c r="X13" s="40">
        <f t="shared" si="3"/>
        <v>0</v>
      </c>
      <c r="Y13" s="35"/>
      <c r="Z13" s="35"/>
      <c r="AA13" s="35"/>
      <c r="AB13" s="40">
        <f t="shared" si="4"/>
        <v>0</v>
      </c>
      <c r="AC13" s="35"/>
      <c r="AD13" s="35"/>
      <c r="AE13" s="35"/>
      <c r="AF13" s="40">
        <f t="shared" si="5"/>
        <v>0</v>
      </c>
      <c r="AG13" s="40">
        <f t="shared" si="0"/>
        <v>0</v>
      </c>
      <c r="AH13" s="41">
        <f t="shared" si="6"/>
        <v>0</v>
      </c>
      <c r="AI13" s="42">
        <f t="shared" si="1"/>
        <v>0</v>
      </c>
    </row>
    <row r="14" spans="1:35" ht="12.75" hidden="1" customHeight="1" outlineLevel="1">
      <c r="A14" s="16">
        <v>6</v>
      </c>
      <c r="B14" s="32"/>
      <c r="C14" s="31"/>
      <c r="D14" s="32"/>
      <c r="E14" s="32"/>
      <c r="F14" s="32"/>
      <c r="G14" s="31"/>
      <c r="H14" s="31"/>
      <c r="I14" s="29"/>
      <c r="J14" s="33"/>
      <c r="K14" s="32"/>
      <c r="L14" s="35"/>
      <c r="M14" s="35"/>
      <c r="N14" s="35"/>
      <c r="O14" s="32"/>
      <c r="P14" s="32"/>
      <c r="Q14" s="35"/>
      <c r="R14" s="35"/>
      <c r="S14" s="35"/>
      <c r="T14" s="40">
        <f t="shared" si="2"/>
        <v>0</v>
      </c>
      <c r="U14" s="35"/>
      <c r="V14" s="35"/>
      <c r="W14" s="35"/>
      <c r="X14" s="40">
        <f t="shared" si="3"/>
        <v>0</v>
      </c>
      <c r="Y14" s="35"/>
      <c r="Z14" s="35"/>
      <c r="AA14" s="35"/>
      <c r="AB14" s="40">
        <f t="shared" si="4"/>
        <v>0</v>
      </c>
      <c r="AC14" s="35"/>
      <c r="AD14" s="35"/>
      <c r="AE14" s="35"/>
      <c r="AF14" s="40">
        <f t="shared" si="5"/>
        <v>0</v>
      </c>
      <c r="AG14" s="40">
        <f t="shared" si="0"/>
        <v>0</v>
      </c>
      <c r="AH14" s="41">
        <f t="shared" si="6"/>
        <v>0</v>
      </c>
      <c r="AI14" s="42">
        <f t="shared" si="1"/>
        <v>0</v>
      </c>
    </row>
    <row r="15" spans="1:35" ht="12.75" hidden="1" customHeight="1" outlineLevel="1">
      <c r="A15" s="16">
        <v>7</v>
      </c>
      <c r="B15" s="32"/>
      <c r="C15" s="31"/>
      <c r="D15" s="32"/>
      <c r="E15" s="32"/>
      <c r="F15" s="32"/>
      <c r="G15" s="31"/>
      <c r="H15" s="31"/>
      <c r="I15" s="29"/>
      <c r="J15" s="33"/>
      <c r="K15" s="32"/>
      <c r="L15" s="35"/>
      <c r="M15" s="35"/>
      <c r="N15" s="35"/>
      <c r="O15" s="32"/>
      <c r="P15" s="32"/>
      <c r="Q15" s="35"/>
      <c r="R15" s="35"/>
      <c r="S15" s="35"/>
      <c r="T15" s="40">
        <f t="shared" si="2"/>
        <v>0</v>
      </c>
      <c r="U15" s="35"/>
      <c r="V15" s="35"/>
      <c r="W15" s="35"/>
      <c r="X15" s="40">
        <f t="shared" si="3"/>
        <v>0</v>
      </c>
      <c r="Y15" s="35"/>
      <c r="Z15" s="35"/>
      <c r="AA15" s="35"/>
      <c r="AB15" s="40">
        <f t="shared" si="4"/>
        <v>0</v>
      </c>
      <c r="AC15" s="35"/>
      <c r="AD15" s="35"/>
      <c r="AE15" s="35"/>
      <c r="AF15" s="40">
        <f t="shared" si="5"/>
        <v>0</v>
      </c>
      <c r="AG15" s="40">
        <f t="shared" si="0"/>
        <v>0</v>
      </c>
      <c r="AH15" s="41">
        <f t="shared" si="6"/>
        <v>0</v>
      </c>
      <c r="AI15" s="42">
        <f t="shared" si="1"/>
        <v>0</v>
      </c>
    </row>
    <row r="16" spans="1:35" ht="12.75" hidden="1" customHeight="1" outlineLevel="1">
      <c r="A16" s="16">
        <v>8</v>
      </c>
      <c r="B16" s="32"/>
      <c r="C16" s="31"/>
      <c r="D16" s="32"/>
      <c r="E16" s="32"/>
      <c r="F16" s="32"/>
      <c r="G16" s="31"/>
      <c r="H16" s="31"/>
      <c r="I16" s="29"/>
      <c r="J16" s="33"/>
      <c r="K16" s="32"/>
      <c r="L16" s="35"/>
      <c r="M16" s="35"/>
      <c r="N16" s="35"/>
      <c r="O16" s="32"/>
      <c r="P16" s="32"/>
      <c r="Q16" s="35"/>
      <c r="R16" s="35"/>
      <c r="S16" s="35"/>
      <c r="T16" s="40">
        <f t="shared" si="2"/>
        <v>0</v>
      </c>
      <c r="U16" s="35"/>
      <c r="V16" s="35"/>
      <c r="W16" s="35"/>
      <c r="X16" s="40">
        <f t="shared" si="3"/>
        <v>0</v>
      </c>
      <c r="Y16" s="35"/>
      <c r="Z16" s="35"/>
      <c r="AA16" s="35"/>
      <c r="AB16" s="40">
        <f t="shared" si="4"/>
        <v>0</v>
      </c>
      <c r="AC16" s="35"/>
      <c r="AD16" s="35"/>
      <c r="AE16" s="35"/>
      <c r="AF16" s="40">
        <f t="shared" si="5"/>
        <v>0</v>
      </c>
      <c r="AG16" s="40">
        <f t="shared" si="0"/>
        <v>0</v>
      </c>
      <c r="AH16" s="41">
        <f t="shared" si="6"/>
        <v>0</v>
      </c>
      <c r="AI16" s="42">
        <f t="shared" si="1"/>
        <v>0</v>
      </c>
    </row>
    <row r="17" spans="1:35" ht="12.75" hidden="1" customHeight="1" outlineLevel="1">
      <c r="A17" s="16">
        <v>9</v>
      </c>
      <c r="B17" s="32"/>
      <c r="C17" s="31"/>
      <c r="D17" s="32"/>
      <c r="E17" s="32"/>
      <c r="F17" s="32"/>
      <c r="G17" s="31"/>
      <c r="H17" s="31"/>
      <c r="I17" s="29"/>
      <c r="J17" s="33"/>
      <c r="K17" s="32"/>
      <c r="L17" s="35"/>
      <c r="M17" s="35"/>
      <c r="N17" s="35"/>
      <c r="O17" s="32"/>
      <c r="P17" s="32"/>
      <c r="Q17" s="35"/>
      <c r="R17" s="35"/>
      <c r="S17" s="35"/>
      <c r="T17" s="40">
        <f t="shared" si="2"/>
        <v>0</v>
      </c>
      <c r="U17" s="35"/>
      <c r="V17" s="35"/>
      <c r="W17" s="35"/>
      <c r="X17" s="40">
        <f t="shared" si="3"/>
        <v>0</v>
      </c>
      <c r="Y17" s="35"/>
      <c r="Z17" s="35"/>
      <c r="AA17" s="35"/>
      <c r="AB17" s="40">
        <f t="shared" si="4"/>
        <v>0</v>
      </c>
      <c r="AC17" s="35"/>
      <c r="AD17" s="35"/>
      <c r="AE17" s="35"/>
      <c r="AF17" s="40">
        <f t="shared" si="5"/>
        <v>0</v>
      </c>
      <c r="AG17" s="40">
        <f t="shared" si="0"/>
        <v>0</v>
      </c>
      <c r="AH17" s="41">
        <f t="shared" si="6"/>
        <v>0</v>
      </c>
      <c r="AI17" s="42">
        <f t="shared" si="1"/>
        <v>0</v>
      </c>
    </row>
    <row r="18" spans="1:35" ht="12.75" hidden="1" customHeight="1" outlineLevel="1">
      <c r="A18" s="16">
        <v>10</v>
      </c>
      <c r="B18" s="32"/>
      <c r="C18" s="31"/>
      <c r="D18" s="32"/>
      <c r="E18" s="32"/>
      <c r="F18" s="32"/>
      <c r="G18" s="31"/>
      <c r="H18" s="31"/>
      <c r="I18" s="29"/>
      <c r="J18" s="34"/>
      <c r="K18" s="32"/>
      <c r="L18" s="35"/>
      <c r="M18" s="35"/>
      <c r="N18" s="35"/>
      <c r="O18" s="32"/>
      <c r="P18" s="32"/>
      <c r="Q18" s="35"/>
      <c r="R18" s="35"/>
      <c r="S18" s="35"/>
      <c r="T18" s="40">
        <f t="shared" si="2"/>
        <v>0</v>
      </c>
      <c r="U18" s="35"/>
      <c r="V18" s="35"/>
      <c r="W18" s="35"/>
      <c r="X18" s="40">
        <f t="shared" si="3"/>
        <v>0</v>
      </c>
      <c r="Y18" s="35"/>
      <c r="Z18" s="35"/>
      <c r="AA18" s="35"/>
      <c r="AB18" s="40">
        <f t="shared" si="4"/>
        <v>0</v>
      </c>
      <c r="AC18" s="35"/>
      <c r="AD18" s="35"/>
      <c r="AE18" s="35"/>
      <c r="AF18" s="40">
        <f t="shared" si="5"/>
        <v>0</v>
      </c>
      <c r="AG18" s="40">
        <f t="shared" si="0"/>
        <v>0</v>
      </c>
      <c r="AH18" s="41">
        <f t="shared" si="6"/>
        <v>0</v>
      </c>
      <c r="AI18" s="42">
        <f t="shared" si="1"/>
        <v>0</v>
      </c>
    </row>
    <row r="19" spans="1:35" ht="12.75" customHeight="1" collapsed="1">
      <c r="A19" s="181" t="s">
        <v>56</v>
      </c>
      <c r="B19" s="182"/>
      <c r="C19" s="182"/>
      <c r="D19" s="182"/>
      <c r="E19" s="182"/>
      <c r="F19" s="182"/>
      <c r="G19" s="182"/>
      <c r="H19" s="183"/>
      <c r="I19" s="55">
        <f>SUM(I9:I18)</f>
        <v>0</v>
      </c>
      <c r="J19" s="55">
        <f>SUM(J9:J18)</f>
        <v>0</v>
      </c>
      <c r="K19" s="74"/>
      <c r="L19" s="55">
        <f>SUM(L9:L18)</f>
        <v>0</v>
      </c>
      <c r="M19" s="55">
        <f>SUM(M9:M18)</f>
        <v>0</v>
      </c>
      <c r="N19" s="55">
        <f>SUM(N9:N18)</f>
        <v>0</v>
      </c>
      <c r="O19" s="57"/>
      <c r="P19" s="75"/>
      <c r="Q19" s="55">
        <f t="shared" ref="Q19:AG19" si="7">SUM(Q9:Q18)</f>
        <v>0</v>
      </c>
      <c r="R19" s="55">
        <f t="shared" si="7"/>
        <v>0</v>
      </c>
      <c r="S19" s="55">
        <f t="shared" si="7"/>
        <v>0</v>
      </c>
      <c r="T19" s="60">
        <f t="shared" si="7"/>
        <v>0</v>
      </c>
      <c r="U19" s="55">
        <f t="shared" si="7"/>
        <v>0</v>
      </c>
      <c r="V19" s="55">
        <f t="shared" si="7"/>
        <v>0</v>
      </c>
      <c r="W19" s="55">
        <f t="shared" si="7"/>
        <v>0</v>
      </c>
      <c r="X19" s="60">
        <f t="shared" si="7"/>
        <v>0</v>
      </c>
      <c r="Y19" s="55">
        <f t="shared" si="7"/>
        <v>0</v>
      </c>
      <c r="Z19" s="55">
        <f t="shared" si="7"/>
        <v>0</v>
      </c>
      <c r="AA19" s="55">
        <f t="shared" si="7"/>
        <v>0</v>
      </c>
      <c r="AB19" s="60">
        <f t="shared" si="7"/>
        <v>0</v>
      </c>
      <c r="AC19" s="55">
        <f t="shared" si="7"/>
        <v>0</v>
      </c>
      <c r="AD19" s="55">
        <f t="shared" si="7"/>
        <v>0</v>
      </c>
      <c r="AE19" s="55">
        <f t="shared" si="7"/>
        <v>0</v>
      </c>
      <c r="AF19" s="60">
        <f t="shared" si="7"/>
        <v>0</v>
      </c>
      <c r="AG19" s="53">
        <f t="shared" si="7"/>
        <v>0</v>
      </c>
      <c r="AH19" s="54">
        <f>IF(ISERROR(AG19/I19),0,AG19/I19)</f>
        <v>0</v>
      </c>
      <c r="AI19" s="54">
        <f>IF(ISERROR(AG19/$AG$191),0,AG19/$AG$191)</f>
        <v>0</v>
      </c>
    </row>
    <row r="20" spans="1:35" ht="12.75" customHeight="1">
      <c r="A20" s="36"/>
      <c r="B20" s="187" t="s">
        <v>12</v>
      </c>
      <c r="C20" s="188"/>
      <c r="D20" s="189"/>
      <c r="E20" s="18"/>
      <c r="F20" s="19"/>
      <c r="G20" s="20"/>
      <c r="H20" s="20"/>
      <c r="I20" s="21"/>
      <c r="J20" s="22"/>
      <c r="K20" s="23"/>
      <c r="L20" s="24"/>
      <c r="M20" s="24"/>
      <c r="N20" s="24"/>
      <c r="O20" s="19"/>
      <c r="P20" s="25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6"/>
      <c r="AI20" s="26"/>
    </row>
    <row r="21" spans="1:35" ht="12.75" hidden="1" customHeight="1" outlineLevel="1">
      <c r="A21" s="16">
        <v>1</v>
      </c>
      <c r="B21" s="28"/>
      <c r="C21" s="27"/>
      <c r="D21" s="28"/>
      <c r="E21" s="28"/>
      <c r="F21" s="28"/>
      <c r="G21" s="27"/>
      <c r="H21" s="27"/>
      <c r="I21" s="29"/>
      <c r="J21" s="30"/>
      <c r="K21" s="28"/>
      <c r="L21" s="35"/>
      <c r="M21" s="35"/>
      <c r="N21" s="35"/>
      <c r="O21" s="28"/>
      <c r="P21" s="28"/>
      <c r="Q21" s="35"/>
      <c r="R21" s="35"/>
      <c r="S21" s="35"/>
      <c r="T21" s="40">
        <f>SUM(Q21:S21)</f>
        <v>0</v>
      </c>
      <c r="U21" s="35"/>
      <c r="V21" s="35"/>
      <c r="W21" s="35"/>
      <c r="X21" s="40">
        <f>SUM(U21:W21)</f>
        <v>0</v>
      </c>
      <c r="Y21" s="35"/>
      <c r="Z21" s="35"/>
      <c r="AA21" s="35"/>
      <c r="AB21" s="40">
        <f>SUM(Y21:AA21)</f>
        <v>0</v>
      </c>
      <c r="AC21" s="35"/>
      <c r="AD21" s="35"/>
      <c r="AE21" s="35"/>
      <c r="AF21" s="40">
        <f>SUM(AC21:AE21)</f>
        <v>0</v>
      </c>
      <c r="AG21" s="40">
        <f t="shared" ref="AG21:AG30" si="8">SUM(T21,X21,AB21,AF21)</f>
        <v>0</v>
      </c>
      <c r="AH21" s="41">
        <f>IF(ISERROR(AG21/I21),0,AG21/I21)</f>
        <v>0</v>
      </c>
      <c r="AI21" s="42">
        <f t="shared" ref="AI21:AI30" si="9">IF(ISERROR(AG21/$AG$191),"-",AG21/$AG$191)</f>
        <v>0</v>
      </c>
    </row>
    <row r="22" spans="1:35" ht="12.75" hidden="1" customHeight="1" outlineLevel="1">
      <c r="A22" s="16">
        <v>2</v>
      </c>
      <c r="B22" s="32"/>
      <c r="C22" s="31"/>
      <c r="D22" s="32"/>
      <c r="E22" s="32"/>
      <c r="F22" s="32"/>
      <c r="G22" s="31"/>
      <c r="H22" s="31"/>
      <c r="I22" s="29"/>
      <c r="J22" s="33"/>
      <c r="K22" s="32"/>
      <c r="L22" s="35"/>
      <c r="M22" s="35"/>
      <c r="N22" s="35"/>
      <c r="O22" s="32"/>
      <c r="P22" s="32"/>
      <c r="Q22" s="35"/>
      <c r="R22" s="35"/>
      <c r="S22" s="35"/>
      <c r="T22" s="40">
        <f t="shared" ref="T22:T30" si="10">SUM(Q22:S22)</f>
        <v>0</v>
      </c>
      <c r="U22" s="35"/>
      <c r="V22" s="35"/>
      <c r="W22" s="35"/>
      <c r="X22" s="40">
        <f t="shared" ref="X22:X30" si="11">SUM(U22:W22)</f>
        <v>0</v>
      </c>
      <c r="Y22" s="35"/>
      <c r="Z22" s="35"/>
      <c r="AA22" s="35"/>
      <c r="AB22" s="40">
        <f t="shared" ref="AB22:AB30" si="12">SUM(Y22:AA22)</f>
        <v>0</v>
      </c>
      <c r="AC22" s="35"/>
      <c r="AD22" s="35"/>
      <c r="AE22" s="35"/>
      <c r="AF22" s="40">
        <f t="shared" ref="AF22:AF30" si="13">SUM(AC22:AE22)</f>
        <v>0</v>
      </c>
      <c r="AG22" s="40">
        <f t="shared" si="8"/>
        <v>0</v>
      </c>
      <c r="AH22" s="41">
        <f t="shared" ref="AH22:AH30" si="14">IF(ISERROR(AG22/I22),0,AG22/I22)</f>
        <v>0</v>
      </c>
      <c r="AI22" s="42">
        <f t="shared" si="9"/>
        <v>0</v>
      </c>
    </row>
    <row r="23" spans="1:35" ht="12.75" hidden="1" customHeight="1" outlineLevel="1">
      <c r="A23" s="16">
        <v>3</v>
      </c>
      <c r="B23" s="32"/>
      <c r="C23" s="31"/>
      <c r="D23" s="32"/>
      <c r="E23" s="32"/>
      <c r="F23" s="32"/>
      <c r="G23" s="31"/>
      <c r="H23" s="31"/>
      <c r="I23" s="29"/>
      <c r="J23" s="33"/>
      <c r="K23" s="32"/>
      <c r="L23" s="35"/>
      <c r="M23" s="35"/>
      <c r="N23" s="35"/>
      <c r="O23" s="32"/>
      <c r="P23" s="32"/>
      <c r="Q23" s="35"/>
      <c r="R23" s="35"/>
      <c r="S23" s="35"/>
      <c r="T23" s="40">
        <f t="shared" si="10"/>
        <v>0</v>
      </c>
      <c r="U23" s="35"/>
      <c r="V23" s="35"/>
      <c r="W23" s="35"/>
      <c r="X23" s="40">
        <f t="shared" si="11"/>
        <v>0</v>
      </c>
      <c r="Y23" s="35"/>
      <c r="Z23" s="35"/>
      <c r="AA23" s="35"/>
      <c r="AB23" s="40">
        <f t="shared" si="12"/>
        <v>0</v>
      </c>
      <c r="AC23" s="35"/>
      <c r="AD23" s="35"/>
      <c r="AE23" s="35"/>
      <c r="AF23" s="40">
        <f t="shared" si="13"/>
        <v>0</v>
      </c>
      <c r="AG23" s="40">
        <f t="shared" si="8"/>
        <v>0</v>
      </c>
      <c r="AH23" s="41">
        <f t="shared" si="14"/>
        <v>0</v>
      </c>
      <c r="AI23" s="42">
        <f t="shared" si="9"/>
        <v>0</v>
      </c>
    </row>
    <row r="24" spans="1:35" ht="12.75" hidden="1" customHeight="1" outlineLevel="1">
      <c r="A24" s="16">
        <v>4</v>
      </c>
      <c r="B24" s="32"/>
      <c r="C24" s="31"/>
      <c r="D24" s="32"/>
      <c r="E24" s="32"/>
      <c r="F24" s="32"/>
      <c r="G24" s="31"/>
      <c r="H24" s="31"/>
      <c r="I24" s="29"/>
      <c r="J24" s="33"/>
      <c r="K24" s="32"/>
      <c r="L24" s="35"/>
      <c r="M24" s="35"/>
      <c r="N24" s="35"/>
      <c r="O24" s="32"/>
      <c r="P24" s="32"/>
      <c r="Q24" s="35"/>
      <c r="R24" s="35"/>
      <c r="S24" s="35"/>
      <c r="T24" s="40">
        <f t="shared" si="10"/>
        <v>0</v>
      </c>
      <c r="U24" s="35"/>
      <c r="V24" s="35"/>
      <c r="W24" s="35"/>
      <c r="X24" s="40">
        <f t="shared" si="11"/>
        <v>0</v>
      </c>
      <c r="Y24" s="35"/>
      <c r="Z24" s="35"/>
      <c r="AA24" s="35"/>
      <c r="AB24" s="40">
        <f t="shared" si="12"/>
        <v>0</v>
      </c>
      <c r="AC24" s="35"/>
      <c r="AD24" s="35"/>
      <c r="AE24" s="35"/>
      <c r="AF24" s="40">
        <f t="shared" si="13"/>
        <v>0</v>
      </c>
      <c r="AG24" s="40">
        <f t="shared" si="8"/>
        <v>0</v>
      </c>
      <c r="AH24" s="41">
        <f t="shared" si="14"/>
        <v>0</v>
      </c>
      <c r="AI24" s="42">
        <f t="shared" si="9"/>
        <v>0</v>
      </c>
    </row>
    <row r="25" spans="1:35" ht="12.75" hidden="1" customHeight="1" outlineLevel="1">
      <c r="A25" s="16">
        <v>5</v>
      </c>
      <c r="B25" s="32"/>
      <c r="C25" s="31"/>
      <c r="D25" s="32"/>
      <c r="E25" s="32"/>
      <c r="F25" s="32"/>
      <c r="G25" s="31"/>
      <c r="H25" s="31"/>
      <c r="I25" s="29"/>
      <c r="J25" s="33"/>
      <c r="K25" s="32"/>
      <c r="L25" s="35"/>
      <c r="M25" s="35"/>
      <c r="N25" s="35"/>
      <c r="O25" s="32"/>
      <c r="P25" s="32"/>
      <c r="Q25" s="35"/>
      <c r="R25" s="35"/>
      <c r="S25" s="35"/>
      <c r="T25" s="40">
        <f t="shared" si="10"/>
        <v>0</v>
      </c>
      <c r="U25" s="35"/>
      <c r="V25" s="35"/>
      <c r="W25" s="35"/>
      <c r="X25" s="40">
        <f t="shared" si="11"/>
        <v>0</v>
      </c>
      <c r="Y25" s="35"/>
      <c r="Z25" s="35"/>
      <c r="AA25" s="35"/>
      <c r="AB25" s="40">
        <f t="shared" si="12"/>
        <v>0</v>
      </c>
      <c r="AC25" s="35"/>
      <c r="AD25" s="35"/>
      <c r="AE25" s="35"/>
      <c r="AF25" s="40">
        <f t="shared" si="13"/>
        <v>0</v>
      </c>
      <c r="AG25" s="40">
        <f t="shared" si="8"/>
        <v>0</v>
      </c>
      <c r="AH25" s="41">
        <f t="shared" si="14"/>
        <v>0</v>
      </c>
      <c r="AI25" s="42">
        <f t="shared" si="9"/>
        <v>0</v>
      </c>
    </row>
    <row r="26" spans="1:35" ht="12.75" hidden="1" customHeight="1" outlineLevel="1">
      <c r="A26" s="16">
        <v>6</v>
      </c>
      <c r="B26" s="32"/>
      <c r="C26" s="31"/>
      <c r="D26" s="32"/>
      <c r="E26" s="32"/>
      <c r="F26" s="32"/>
      <c r="G26" s="31"/>
      <c r="H26" s="31"/>
      <c r="I26" s="29"/>
      <c r="J26" s="33"/>
      <c r="K26" s="32"/>
      <c r="L26" s="35"/>
      <c r="M26" s="35"/>
      <c r="N26" s="35"/>
      <c r="O26" s="32"/>
      <c r="P26" s="32"/>
      <c r="Q26" s="35"/>
      <c r="R26" s="35"/>
      <c r="S26" s="35"/>
      <c r="T26" s="40">
        <f t="shared" si="10"/>
        <v>0</v>
      </c>
      <c r="U26" s="35"/>
      <c r="V26" s="35"/>
      <c r="W26" s="35"/>
      <c r="X26" s="40">
        <f t="shared" si="11"/>
        <v>0</v>
      </c>
      <c r="Y26" s="35"/>
      <c r="Z26" s="35"/>
      <c r="AA26" s="35"/>
      <c r="AB26" s="40">
        <f t="shared" si="12"/>
        <v>0</v>
      </c>
      <c r="AC26" s="35"/>
      <c r="AD26" s="35"/>
      <c r="AE26" s="35"/>
      <c r="AF26" s="40">
        <f t="shared" si="13"/>
        <v>0</v>
      </c>
      <c r="AG26" s="40">
        <f t="shared" si="8"/>
        <v>0</v>
      </c>
      <c r="AH26" s="41">
        <f t="shared" si="14"/>
        <v>0</v>
      </c>
      <c r="AI26" s="42">
        <f t="shared" si="9"/>
        <v>0</v>
      </c>
    </row>
    <row r="27" spans="1:35" ht="12.75" hidden="1" customHeight="1" outlineLevel="1">
      <c r="A27" s="16">
        <v>7</v>
      </c>
      <c r="B27" s="32"/>
      <c r="C27" s="31"/>
      <c r="D27" s="32"/>
      <c r="E27" s="32"/>
      <c r="F27" s="32"/>
      <c r="G27" s="31"/>
      <c r="H27" s="31"/>
      <c r="I27" s="29"/>
      <c r="J27" s="33"/>
      <c r="K27" s="32"/>
      <c r="L27" s="35"/>
      <c r="M27" s="35"/>
      <c r="N27" s="35"/>
      <c r="O27" s="32"/>
      <c r="P27" s="32"/>
      <c r="Q27" s="35"/>
      <c r="R27" s="35"/>
      <c r="S27" s="35"/>
      <c r="T27" s="40">
        <f t="shared" si="10"/>
        <v>0</v>
      </c>
      <c r="U27" s="35"/>
      <c r="V27" s="35"/>
      <c r="W27" s="35"/>
      <c r="X27" s="40">
        <f t="shared" si="11"/>
        <v>0</v>
      </c>
      <c r="Y27" s="35"/>
      <c r="Z27" s="35"/>
      <c r="AA27" s="35"/>
      <c r="AB27" s="40">
        <f t="shared" si="12"/>
        <v>0</v>
      </c>
      <c r="AC27" s="35"/>
      <c r="AD27" s="35"/>
      <c r="AE27" s="35"/>
      <c r="AF27" s="40">
        <f t="shared" si="13"/>
        <v>0</v>
      </c>
      <c r="AG27" s="40">
        <f t="shared" si="8"/>
        <v>0</v>
      </c>
      <c r="AH27" s="41">
        <f t="shared" si="14"/>
        <v>0</v>
      </c>
      <c r="AI27" s="42">
        <f t="shared" si="9"/>
        <v>0</v>
      </c>
    </row>
    <row r="28" spans="1:35" ht="12.75" hidden="1" customHeight="1" outlineLevel="1">
      <c r="A28" s="16">
        <v>8</v>
      </c>
      <c r="B28" s="32"/>
      <c r="C28" s="31"/>
      <c r="D28" s="32"/>
      <c r="E28" s="32"/>
      <c r="F28" s="32"/>
      <c r="G28" s="31"/>
      <c r="H28" s="31"/>
      <c r="I28" s="29"/>
      <c r="J28" s="33"/>
      <c r="K28" s="32"/>
      <c r="L28" s="35"/>
      <c r="M28" s="35"/>
      <c r="N28" s="35"/>
      <c r="O28" s="32"/>
      <c r="P28" s="32"/>
      <c r="Q28" s="35"/>
      <c r="R28" s="35"/>
      <c r="S28" s="35"/>
      <c r="T28" s="40">
        <f t="shared" si="10"/>
        <v>0</v>
      </c>
      <c r="U28" s="35"/>
      <c r="V28" s="35"/>
      <c r="W28" s="35"/>
      <c r="X28" s="40">
        <f t="shared" si="11"/>
        <v>0</v>
      </c>
      <c r="Y28" s="35"/>
      <c r="Z28" s="35"/>
      <c r="AA28" s="35"/>
      <c r="AB28" s="40">
        <f t="shared" si="12"/>
        <v>0</v>
      </c>
      <c r="AC28" s="35"/>
      <c r="AD28" s="35"/>
      <c r="AE28" s="35"/>
      <c r="AF28" s="40">
        <f t="shared" si="13"/>
        <v>0</v>
      </c>
      <c r="AG28" s="40">
        <f t="shared" si="8"/>
        <v>0</v>
      </c>
      <c r="AH28" s="41">
        <f t="shared" si="14"/>
        <v>0</v>
      </c>
      <c r="AI28" s="42">
        <f t="shared" si="9"/>
        <v>0</v>
      </c>
    </row>
    <row r="29" spans="1:35" ht="12.75" hidden="1" customHeight="1" outlineLevel="1">
      <c r="A29" s="16">
        <v>9</v>
      </c>
      <c r="B29" s="32"/>
      <c r="C29" s="31"/>
      <c r="D29" s="32"/>
      <c r="E29" s="32"/>
      <c r="F29" s="32"/>
      <c r="G29" s="31"/>
      <c r="H29" s="31"/>
      <c r="I29" s="29"/>
      <c r="J29" s="33"/>
      <c r="K29" s="32"/>
      <c r="L29" s="35"/>
      <c r="M29" s="35"/>
      <c r="N29" s="35"/>
      <c r="O29" s="32"/>
      <c r="P29" s="32"/>
      <c r="Q29" s="35"/>
      <c r="R29" s="35"/>
      <c r="S29" s="35"/>
      <c r="T29" s="40">
        <f t="shared" si="10"/>
        <v>0</v>
      </c>
      <c r="U29" s="35"/>
      <c r="V29" s="35"/>
      <c r="W29" s="35"/>
      <c r="X29" s="40">
        <f t="shared" si="11"/>
        <v>0</v>
      </c>
      <c r="Y29" s="35"/>
      <c r="Z29" s="35"/>
      <c r="AA29" s="35"/>
      <c r="AB29" s="40">
        <f t="shared" si="12"/>
        <v>0</v>
      </c>
      <c r="AC29" s="35"/>
      <c r="AD29" s="35"/>
      <c r="AE29" s="35"/>
      <c r="AF29" s="40">
        <f t="shared" si="13"/>
        <v>0</v>
      </c>
      <c r="AG29" s="40">
        <f t="shared" si="8"/>
        <v>0</v>
      </c>
      <c r="AH29" s="41">
        <f t="shared" si="14"/>
        <v>0</v>
      </c>
      <c r="AI29" s="42">
        <f t="shared" si="9"/>
        <v>0</v>
      </c>
    </row>
    <row r="30" spans="1:35" ht="12.75" hidden="1" customHeight="1" outlineLevel="1">
      <c r="A30" s="16">
        <v>10</v>
      </c>
      <c r="B30" s="32"/>
      <c r="C30" s="31"/>
      <c r="D30" s="32"/>
      <c r="E30" s="32"/>
      <c r="F30" s="32"/>
      <c r="G30" s="31"/>
      <c r="H30" s="31"/>
      <c r="I30" s="29"/>
      <c r="J30" s="34"/>
      <c r="K30" s="32"/>
      <c r="L30" s="35"/>
      <c r="M30" s="35"/>
      <c r="N30" s="35"/>
      <c r="O30" s="32"/>
      <c r="P30" s="32"/>
      <c r="Q30" s="35"/>
      <c r="R30" s="35"/>
      <c r="S30" s="35"/>
      <c r="T30" s="40">
        <f t="shared" si="10"/>
        <v>0</v>
      </c>
      <c r="U30" s="35"/>
      <c r="V30" s="35"/>
      <c r="W30" s="35"/>
      <c r="X30" s="40">
        <f t="shared" si="11"/>
        <v>0</v>
      </c>
      <c r="Y30" s="35"/>
      <c r="Z30" s="35"/>
      <c r="AA30" s="35"/>
      <c r="AB30" s="40">
        <f t="shared" si="12"/>
        <v>0</v>
      </c>
      <c r="AC30" s="35"/>
      <c r="AD30" s="35"/>
      <c r="AE30" s="35"/>
      <c r="AF30" s="40">
        <f t="shared" si="13"/>
        <v>0</v>
      </c>
      <c r="AG30" s="40">
        <f t="shared" si="8"/>
        <v>0</v>
      </c>
      <c r="AH30" s="41">
        <f t="shared" si="14"/>
        <v>0</v>
      </c>
      <c r="AI30" s="42">
        <f t="shared" si="9"/>
        <v>0</v>
      </c>
    </row>
    <row r="31" spans="1:35" ht="12.75" customHeight="1" collapsed="1">
      <c r="A31" s="181" t="s">
        <v>55</v>
      </c>
      <c r="B31" s="182"/>
      <c r="C31" s="182"/>
      <c r="D31" s="182"/>
      <c r="E31" s="182"/>
      <c r="F31" s="182"/>
      <c r="G31" s="182"/>
      <c r="H31" s="183"/>
      <c r="I31" s="55">
        <f>SUM(I21:I30)</f>
        <v>0</v>
      </c>
      <c r="J31" s="55">
        <f>SUM(J21:J30)</f>
        <v>0</v>
      </c>
      <c r="K31" s="74"/>
      <c r="L31" s="55">
        <f>SUM(L21:L30)</f>
        <v>0</v>
      </c>
      <c r="M31" s="55">
        <f>SUM(M21:M30)</f>
        <v>0</v>
      </c>
      <c r="N31" s="55">
        <f>SUM(N21:N30)</f>
        <v>0</v>
      </c>
      <c r="O31" s="57"/>
      <c r="P31" s="75"/>
      <c r="Q31" s="55">
        <f t="shared" ref="Q31:AG31" si="15">SUM(Q21:Q30)</f>
        <v>0</v>
      </c>
      <c r="R31" s="55">
        <f t="shared" si="15"/>
        <v>0</v>
      </c>
      <c r="S31" s="55">
        <f t="shared" si="15"/>
        <v>0</v>
      </c>
      <c r="T31" s="60">
        <f t="shared" si="15"/>
        <v>0</v>
      </c>
      <c r="U31" s="55">
        <f t="shared" si="15"/>
        <v>0</v>
      </c>
      <c r="V31" s="55">
        <f t="shared" si="15"/>
        <v>0</v>
      </c>
      <c r="W31" s="55">
        <f t="shared" si="15"/>
        <v>0</v>
      </c>
      <c r="X31" s="60">
        <f t="shared" si="15"/>
        <v>0</v>
      </c>
      <c r="Y31" s="55">
        <f t="shared" si="15"/>
        <v>0</v>
      </c>
      <c r="Z31" s="55">
        <f t="shared" si="15"/>
        <v>0</v>
      </c>
      <c r="AA31" s="55">
        <f t="shared" si="15"/>
        <v>0</v>
      </c>
      <c r="AB31" s="60">
        <f t="shared" si="15"/>
        <v>0</v>
      </c>
      <c r="AC31" s="55">
        <f t="shared" si="15"/>
        <v>0</v>
      </c>
      <c r="AD31" s="55">
        <f t="shared" si="15"/>
        <v>0</v>
      </c>
      <c r="AE31" s="55">
        <f t="shared" si="15"/>
        <v>0</v>
      </c>
      <c r="AF31" s="60">
        <f t="shared" si="15"/>
        <v>0</v>
      </c>
      <c r="AG31" s="53">
        <f t="shared" si="15"/>
        <v>0</v>
      </c>
      <c r="AH31" s="54">
        <f>IF(ISERROR(AG31/I31),0,AG31/I31)</f>
        <v>0</v>
      </c>
      <c r="AI31" s="54">
        <f>IF(ISERROR(AG31/$AG$191),0,AG31/$AG$191)</f>
        <v>0</v>
      </c>
    </row>
    <row r="32" spans="1:35" ht="12.75" customHeight="1">
      <c r="A32" s="36"/>
      <c r="B32" s="187" t="s">
        <v>13</v>
      </c>
      <c r="C32" s="188"/>
      <c r="D32" s="189"/>
      <c r="E32" s="18"/>
      <c r="F32" s="19"/>
      <c r="G32" s="20"/>
      <c r="H32" s="20"/>
      <c r="I32" s="21"/>
      <c r="J32" s="22"/>
      <c r="K32" s="23"/>
      <c r="L32" s="24"/>
      <c r="M32" s="24"/>
      <c r="N32" s="24"/>
      <c r="O32" s="19"/>
      <c r="P32" s="25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6"/>
      <c r="AI32" s="26"/>
    </row>
    <row r="33" spans="1:35" ht="12.75" hidden="1" customHeight="1" outlineLevel="1">
      <c r="A33" s="16">
        <v>1</v>
      </c>
      <c r="B33" s="28"/>
      <c r="C33" s="27"/>
      <c r="D33" s="28"/>
      <c r="E33" s="28"/>
      <c r="F33" s="28"/>
      <c r="G33" s="27"/>
      <c r="H33" s="27"/>
      <c r="I33" s="29"/>
      <c r="J33" s="30"/>
      <c r="K33" s="28"/>
      <c r="L33" s="35"/>
      <c r="M33" s="35"/>
      <c r="N33" s="35"/>
      <c r="O33" s="28"/>
      <c r="P33" s="28"/>
      <c r="Q33" s="35"/>
      <c r="R33" s="35"/>
      <c r="S33" s="35"/>
      <c r="T33" s="40">
        <f>SUM(Q33:S33)</f>
        <v>0</v>
      </c>
      <c r="U33" s="35"/>
      <c r="V33" s="35"/>
      <c r="W33" s="35"/>
      <c r="X33" s="40">
        <f>SUM(U33:W33)</f>
        <v>0</v>
      </c>
      <c r="Y33" s="35"/>
      <c r="Z33" s="35"/>
      <c r="AA33" s="35"/>
      <c r="AB33" s="40">
        <f>SUM(Y33:AA33)</f>
        <v>0</v>
      </c>
      <c r="AC33" s="35"/>
      <c r="AD33" s="35"/>
      <c r="AE33" s="35"/>
      <c r="AF33" s="40">
        <f>SUM(AC33:AE33)</f>
        <v>0</v>
      </c>
      <c r="AG33" s="40">
        <f t="shared" ref="AG33:AG42" si="16">SUM(T33,X33,AB33,AF33)</f>
        <v>0</v>
      </c>
      <c r="AH33" s="41">
        <f>IF(ISERROR(AG33/I33),0,AG33/I33)</f>
        <v>0</v>
      </c>
      <c r="AI33" s="42">
        <f t="shared" ref="AI33:AI42" si="17">IF(ISERROR(AG33/$AG$191),"-",AG33/$AG$191)</f>
        <v>0</v>
      </c>
    </row>
    <row r="34" spans="1:35" ht="12.75" hidden="1" customHeight="1" outlineLevel="1">
      <c r="A34" s="16">
        <v>2</v>
      </c>
      <c r="B34" s="32"/>
      <c r="C34" s="31"/>
      <c r="D34" s="32"/>
      <c r="E34" s="32"/>
      <c r="F34" s="32"/>
      <c r="G34" s="31"/>
      <c r="H34" s="31"/>
      <c r="I34" s="29"/>
      <c r="J34" s="33"/>
      <c r="K34" s="32"/>
      <c r="L34" s="35"/>
      <c r="M34" s="35"/>
      <c r="N34" s="35"/>
      <c r="O34" s="32"/>
      <c r="P34" s="32"/>
      <c r="Q34" s="35"/>
      <c r="R34" s="35"/>
      <c r="S34" s="35"/>
      <c r="T34" s="40">
        <f t="shared" ref="T34:T42" si="18">SUM(Q34:S34)</f>
        <v>0</v>
      </c>
      <c r="U34" s="35"/>
      <c r="V34" s="35"/>
      <c r="W34" s="35"/>
      <c r="X34" s="40">
        <f t="shared" ref="X34:X42" si="19">SUM(U34:W34)</f>
        <v>0</v>
      </c>
      <c r="Y34" s="35"/>
      <c r="Z34" s="35"/>
      <c r="AA34" s="35"/>
      <c r="AB34" s="40">
        <f t="shared" ref="AB34:AB42" si="20">SUM(Y34:AA34)</f>
        <v>0</v>
      </c>
      <c r="AC34" s="35"/>
      <c r="AD34" s="35"/>
      <c r="AE34" s="35"/>
      <c r="AF34" s="40">
        <f t="shared" ref="AF34:AF42" si="21">SUM(AC34:AE34)</f>
        <v>0</v>
      </c>
      <c r="AG34" s="40">
        <f t="shared" si="16"/>
        <v>0</v>
      </c>
      <c r="AH34" s="41">
        <f t="shared" ref="AH34:AH42" si="22">IF(ISERROR(AG34/I34),0,AG34/I34)</f>
        <v>0</v>
      </c>
      <c r="AI34" s="42">
        <f t="shared" si="17"/>
        <v>0</v>
      </c>
    </row>
    <row r="35" spans="1:35" ht="12.75" hidden="1" customHeight="1" outlineLevel="1">
      <c r="A35" s="16">
        <v>3</v>
      </c>
      <c r="B35" s="32"/>
      <c r="C35" s="31"/>
      <c r="D35" s="32"/>
      <c r="E35" s="32"/>
      <c r="F35" s="32"/>
      <c r="G35" s="31"/>
      <c r="H35" s="31"/>
      <c r="I35" s="29"/>
      <c r="J35" s="33"/>
      <c r="K35" s="32"/>
      <c r="L35" s="35"/>
      <c r="M35" s="35"/>
      <c r="N35" s="35"/>
      <c r="O35" s="32"/>
      <c r="P35" s="32"/>
      <c r="Q35" s="35"/>
      <c r="R35" s="35"/>
      <c r="S35" s="35"/>
      <c r="T35" s="40">
        <f t="shared" si="18"/>
        <v>0</v>
      </c>
      <c r="U35" s="35"/>
      <c r="V35" s="35"/>
      <c r="W35" s="35"/>
      <c r="X35" s="40">
        <f t="shared" si="19"/>
        <v>0</v>
      </c>
      <c r="Y35" s="35"/>
      <c r="Z35" s="35"/>
      <c r="AA35" s="35"/>
      <c r="AB35" s="40">
        <f t="shared" si="20"/>
        <v>0</v>
      </c>
      <c r="AC35" s="35"/>
      <c r="AD35" s="35"/>
      <c r="AE35" s="35"/>
      <c r="AF35" s="40">
        <f t="shared" si="21"/>
        <v>0</v>
      </c>
      <c r="AG35" s="40">
        <f t="shared" si="16"/>
        <v>0</v>
      </c>
      <c r="AH35" s="41">
        <f t="shared" si="22"/>
        <v>0</v>
      </c>
      <c r="AI35" s="42">
        <f t="shared" si="17"/>
        <v>0</v>
      </c>
    </row>
    <row r="36" spans="1:35" ht="12.75" hidden="1" customHeight="1" outlineLevel="1">
      <c r="A36" s="16">
        <v>4</v>
      </c>
      <c r="B36" s="32"/>
      <c r="C36" s="31"/>
      <c r="D36" s="32"/>
      <c r="E36" s="32"/>
      <c r="F36" s="32"/>
      <c r="G36" s="31"/>
      <c r="H36" s="31"/>
      <c r="I36" s="29"/>
      <c r="J36" s="33"/>
      <c r="K36" s="32"/>
      <c r="L36" s="35"/>
      <c r="M36" s="35"/>
      <c r="N36" s="35"/>
      <c r="O36" s="32"/>
      <c r="P36" s="32"/>
      <c r="Q36" s="35"/>
      <c r="R36" s="35"/>
      <c r="S36" s="35"/>
      <c r="T36" s="40">
        <f t="shared" si="18"/>
        <v>0</v>
      </c>
      <c r="U36" s="35"/>
      <c r="V36" s="35"/>
      <c r="W36" s="35"/>
      <c r="X36" s="40">
        <f t="shared" si="19"/>
        <v>0</v>
      </c>
      <c r="Y36" s="35"/>
      <c r="Z36" s="35"/>
      <c r="AA36" s="35"/>
      <c r="AB36" s="40">
        <f t="shared" si="20"/>
        <v>0</v>
      </c>
      <c r="AC36" s="35"/>
      <c r="AD36" s="35"/>
      <c r="AE36" s="35"/>
      <c r="AF36" s="40">
        <f t="shared" si="21"/>
        <v>0</v>
      </c>
      <c r="AG36" s="40">
        <f t="shared" si="16"/>
        <v>0</v>
      </c>
      <c r="AH36" s="41">
        <f t="shared" si="22"/>
        <v>0</v>
      </c>
      <c r="AI36" s="42">
        <f t="shared" si="17"/>
        <v>0</v>
      </c>
    </row>
    <row r="37" spans="1:35" ht="12.75" hidden="1" customHeight="1" outlineLevel="1">
      <c r="A37" s="16">
        <v>5</v>
      </c>
      <c r="B37" s="32"/>
      <c r="C37" s="31"/>
      <c r="D37" s="32"/>
      <c r="E37" s="32"/>
      <c r="F37" s="32"/>
      <c r="G37" s="31"/>
      <c r="H37" s="31"/>
      <c r="I37" s="29"/>
      <c r="J37" s="33"/>
      <c r="K37" s="32"/>
      <c r="L37" s="35"/>
      <c r="M37" s="35"/>
      <c r="N37" s="35"/>
      <c r="O37" s="32"/>
      <c r="P37" s="32"/>
      <c r="Q37" s="35"/>
      <c r="R37" s="35"/>
      <c r="S37" s="35"/>
      <c r="T37" s="40">
        <f t="shared" si="18"/>
        <v>0</v>
      </c>
      <c r="U37" s="35"/>
      <c r="V37" s="35"/>
      <c r="W37" s="35"/>
      <c r="X37" s="40">
        <f t="shared" si="19"/>
        <v>0</v>
      </c>
      <c r="Y37" s="35"/>
      <c r="Z37" s="35"/>
      <c r="AA37" s="35"/>
      <c r="AB37" s="40">
        <f t="shared" si="20"/>
        <v>0</v>
      </c>
      <c r="AC37" s="35"/>
      <c r="AD37" s="35"/>
      <c r="AE37" s="35"/>
      <c r="AF37" s="40">
        <f t="shared" si="21"/>
        <v>0</v>
      </c>
      <c r="AG37" s="40">
        <f t="shared" si="16"/>
        <v>0</v>
      </c>
      <c r="AH37" s="41">
        <f t="shared" si="22"/>
        <v>0</v>
      </c>
      <c r="AI37" s="42">
        <f t="shared" si="17"/>
        <v>0</v>
      </c>
    </row>
    <row r="38" spans="1:35" ht="12.75" hidden="1" customHeight="1" outlineLevel="1">
      <c r="A38" s="16">
        <v>6</v>
      </c>
      <c r="B38" s="32"/>
      <c r="C38" s="31"/>
      <c r="D38" s="32"/>
      <c r="E38" s="32"/>
      <c r="F38" s="32"/>
      <c r="G38" s="31"/>
      <c r="H38" s="31"/>
      <c r="I38" s="29"/>
      <c r="J38" s="33"/>
      <c r="K38" s="32"/>
      <c r="L38" s="35"/>
      <c r="M38" s="35"/>
      <c r="N38" s="35"/>
      <c r="O38" s="32"/>
      <c r="P38" s="32"/>
      <c r="Q38" s="35"/>
      <c r="R38" s="35"/>
      <c r="S38" s="35"/>
      <c r="T38" s="40">
        <f t="shared" si="18"/>
        <v>0</v>
      </c>
      <c r="U38" s="35"/>
      <c r="V38" s="35"/>
      <c r="W38" s="35"/>
      <c r="X38" s="40">
        <f t="shared" si="19"/>
        <v>0</v>
      </c>
      <c r="Y38" s="35"/>
      <c r="Z38" s="35"/>
      <c r="AA38" s="35"/>
      <c r="AB38" s="40">
        <f t="shared" si="20"/>
        <v>0</v>
      </c>
      <c r="AC38" s="35"/>
      <c r="AD38" s="35"/>
      <c r="AE38" s="35"/>
      <c r="AF38" s="40">
        <f t="shared" si="21"/>
        <v>0</v>
      </c>
      <c r="AG38" s="40">
        <f t="shared" si="16"/>
        <v>0</v>
      </c>
      <c r="AH38" s="41">
        <f t="shared" si="22"/>
        <v>0</v>
      </c>
      <c r="AI38" s="42">
        <f t="shared" si="17"/>
        <v>0</v>
      </c>
    </row>
    <row r="39" spans="1:35" ht="12.75" hidden="1" customHeight="1" outlineLevel="1">
      <c r="A39" s="16">
        <v>7</v>
      </c>
      <c r="B39" s="32"/>
      <c r="C39" s="31"/>
      <c r="D39" s="32"/>
      <c r="E39" s="32"/>
      <c r="F39" s="32"/>
      <c r="G39" s="31"/>
      <c r="H39" s="31"/>
      <c r="I39" s="29"/>
      <c r="J39" s="33"/>
      <c r="K39" s="32"/>
      <c r="L39" s="35"/>
      <c r="M39" s="35"/>
      <c r="N39" s="35"/>
      <c r="O39" s="32"/>
      <c r="P39" s="32"/>
      <c r="Q39" s="35"/>
      <c r="R39" s="35"/>
      <c r="S39" s="35"/>
      <c r="T39" s="40">
        <f t="shared" si="18"/>
        <v>0</v>
      </c>
      <c r="U39" s="35"/>
      <c r="V39" s="35"/>
      <c r="W39" s="35"/>
      <c r="X39" s="40">
        <f t="shared" si="19"/>
        <v>0</v>
      </c>
      <c r="Y39" s="35"/>
      <c r="Z39" s="35"/>
      <c r="AA39" s="35"/>
      <c r="AB39" s="40">
        <f t="shared" si="20"/>
        <v>0</v>
      </c>
      <c r="AC39" s="35"/>
      <c r="AD39" s="35"/>
      <c r="AE39" s="35"/>
      <c r="AF39" s="40">
        <f t="shared" si="21"/>
        <v>0</v>
      </c>
      <c r="AG39" s="40">
        <f t="shared" si="16"/>
        <v>0</v>
      </c>
      <c r="AH39" s="41">
        <f t="shared" si="22"/>
        <v>0</v>
      </c>
      <c r="AI39" s="42">
        <f t="shared" si="17"/>
        <v>0</v>
      </c>
    </row>
    <row r="40" spans="1:35" ht="12.75" hidden="1" customHeight="1" outlineLevel="1">
      <c r="A40" s="16">
        <v>8</v>
      </c>
      <c r="B40" s="32"/>
      <c r="C40" s="31"/>
      <c r="D40" s="32"/>
      <c r="E40" s="32"/>
      <c r="F40" s="32"/>
      <c r="G40" s="31"/>
      <c r="H40" s="31"/>
      <c r="I40" s="29"/>
      <c r="J40" s="33"/>
      <c r="K40" s="32"/>
      <c r="L40" s="35"/>
      <c r="M40" s="35"/>
      <c r="N40" s="35"/>
      <c r="O40" s="32"/>
      <c r="P40" s="32"/>
      <c r="Q40" s="35"/>
      <c r="R40" s="35"/>
      <c r="S40" s="35"/>
      <c r="T40" s="40">
        <f t="shared" si="18"/>
        <v>0</v>
      </c>
      <c r="U40" s="35"/>
      <c r="V40" s="35"/>
      <c r="W40" s="35"/>
      <c r="X40" s="40">
        <f t="shared" si="19"/>
        <v>0</v>
      </c>
      <c r="Y40" s="35"/>
      <c r="Z40" s="35"/>
      <c r="AA40" s="35"/>
      <c r="AB40" s="40">
        <f t="shared" si="20"/>
        <v>0</v>
      </c>
      <c r="AC40" s="35"/>
      <c r="AD40" s="35"/>
      <c r="AE40" s="35"/>
      <c r="AF40" s="40">
        <f t="shared" si="21"/>
        <v>0</v>
      </c>
      <c r="AG40" s="40">
        <f t="shared" si="16"/>
        <v>0</v>
      </c>
      <c r="AH40" s="41">
        <f t="shared" si="22"/>
        <v>0</v>
      </c>
      <c r="AI40" s="42">
        <f t="shared" si="17"/>
        <v>0</v>
      </c>
    </row>
    <row r="41" spans="1:35" ht="12.75" hidden="1" customHeight="1" outlineLevel="1">
      <c r="A41" s="16">
        <v>9</v>
      </c>
      <c r="B41" s="32"/>
      <c r="C41" s="31"/>
      <c r="D41" s="32"/>
      <c r="E41" s="32"/>
      <c r="F41" s="32"/>
      <c r="G41" s="31"/>
      <c r="H41" s="31"/>
      <c r="I41" s="29"/>
      <c r="J41" s="33"/>
      <c r="K41" s="32"/>
      <c r="L41" s="35"/>
      <c r="M41" s="35"/>
      <c r="N41" s="35"/>
      <c r="O41" s="32"/>
      <c r="P41" s="32"/>
      <c r="Q41" s="35"/>
      <c r="R41" s="35"/>
      <c r="S41" s="35"/>
      <c r="T41" s="40">
        <f t="shared" si="18"/>
        <v>0</v>
      </c>
      <c r="U41" s="35"/>
      <c r="V41" s="35"/>
      <c r="W41" s="35"/>
      <c r="X41" s="40">
        <f t="shared" si="19"/>
        <v>0</v>
      </c>
      <c r="Y41" s="35"/>
      <c r="Z41" s="35"/>
      <c r="AA41" s="35"/>
      <c r="AB41" s="40">
        <f t="shared" si="20"/>
        <v>0</v>
      </c>
      <c r="AC41" s="35"/>
      <c r="AD41" s="35"/>
      <c r="AE41" s="35"/>
      <c r="AF41" s="40">
        <f t="shared" si="21"/>
        <v>0</v>
      </c>
      <c r="AG41" s="40">
        <f t="shared" si="16"/>
        <v>0</v>
      </c>
      <c r="AH41" s="41">
        <f t="shared" si="22"/>
        <v>0</v>
      </c>
      <c r="AI41" s="42">
        <f t="shared" si="17"/>
        <v>0</v>
      </c>
    </row>
    <row r="42" spans="1:35" ht="12.75" hidden="1" customHeight="1" outlineLevel="1">
      <c r="A42" s="16">
        <v>10</v>
      </c>
      <c r="B42" s="32"/>
      <c r="C42" s="31"/>
      <c r="D42" s="32"/>
      <c r="E42" s="32"/>
      <c r="F42" s="32"/>
      <c r="G42" s="31"/>
      <c r="H42" s="31"/>
      <c r="I42" s="29"/>
      <c r="J42" s="34"/>
      <c r="K42" s="32"/>
      <c r="L42" s="35"/>
      <c r="M42" s="35"/>
      <c r="N42" s="35"/>
      <c r="O42" s="32"/>
      <c r="P42" s="32"/>
      <c r="Q42" s="35"/>
      <c r="R42" s="35"/>
      <c r="S42" s="35"/>
      <c r="T42" s="40">
        <f t="shared" si="18"/>
        <v>0</v>
      </c>
      <c r="U42" s="35"/>
      <c r="V42" s="35"/>
      <c r="W42" s="35"/>
      <c r="X42" s="40">
        <f t="shared" si="19"/>
        <v>0</v>
      </c>
      <c r="Y42" s="35"/>
      <c r="Z42" s="35"/>
      <c r="AA42" s="35"/>
      <c r="AB42" s="40">
        <f t="shared" si="20"/>
        <v>0</v>
      </c>
      <c r="AC42" s="35"/>
      <c r="AD42" s="35"/>
      <c r="AE42" s="35"/>
      <c r="AF42" s="40">
        <f t="shared" si="21"/>
        <v>0</v>
      </c>
      <c r="AG42" s="40">
        <f t="shared" si="16"/>
        <v>0</v>
      </c>
      <c r="AH42" s="41">
        <f t="shared" si="22"/>
        <v>0</v>
      </c>
      <c r="AI42" s="42">
        <f t="shared" si="17"/>
        <v>0</v>
      </c>
    </row>
    <row r="43" spans="1:35" ht="12.75" customHeight="1" collapsed="1">
      <c r="A43" s="181" t="s">
        <v>57</v>
      </c>
      <c r="B43" s="182"/>
      <c r="C43" s="182"/>
      <c r="D43" s="182"/>
      <c r="E43" s="182"/>
      <c r="F43" s="182"/>
      <c r="G43" s="182"/>
      <c r="H43" s="183"/>
      <c r="I43" s="55">
        <f>SUM(I33:I42)</f>
        <v>0</v>
      </c>
      <c r="J43" s="55">
        <f>SUM(J33:J42)</f>
        <v>0</v>
      </c>
      <c r="K43" s="74"/>
      <c r="L43" s="55">
        <f>SUM(L33:L42)</f>
        <v>0</v>
      </c>
      <c r="M43" s="55">
        <f>SUM(M33:M42)</f>
        <v>0</v>
      </c>
      <c r="N43" s="55">
        <f>SUM(N33:N42)</f>
        <v>0</v>
      </c>
      <c r="O43" s="57"/>
      <c r="P43" s="75"/>
      <c r="Q43" s="55">
        <f t="shared" ref="Q43:AG43" si="23">SUM(Q33:Q42)</f>
        <v>0</v>
      </c>
      <c r="R43" s="55">
        <f t="shared" si="23"/>
        <v>0</v>
      </c>
      <c r="S43" s="55">
        <f t="shared" si="23"/>
        <v>0</v>
      </c>
      <c r="T43" s="60">
        <f t="shared" si="23"/>
        <v>0</v>
      </c>
      <c r="U43" s="55">
        <f t="shared" si="23"/>
        <v>0</v>
      </c>
      <c r="V43" s="55">
        <f t="shared" si="23"/>
        <v>0</v>
      </c>
      <c r="W43" s="55">
        <f t="shared" si="23"/>
        <v>0</v>
      </c>
      <c r="X43" s="60">
        <f t="shared" si="23"/>
        <v>0</v>
      </c>
      <c r="Y43" s="55">
        <f t="shared" si="23"/>
        <v>0</v>
      </c>
      <c r="Z43" s="55">
        <f t="shared" si="23"/>
        <v>0</v>
      </c>
      <c r="AA43" s="55">
        <f t="shared" si="23"/>
        <v>0</v>
      </c>
      <c r="AB43" s="60">
        <f t="shared" si="23"/>
        <v>0</v>
      </c>
      <c r="AC43" s="55">
        <f t="shared" si="23"/>
        <v>0</v>
      </c>
      <c r="AD43" s="55">
        <f t="shared" si="23"/>
        <v>0</v>
      </c>
      <c r="AE43" s="55">
        <f t="shared" si="23"/>
        <v>0</v>
      </c>
      <c r="AF43" s="60">
        <f t="shared" si="23"/>
        <v>0</v>
      </c>
      <c r="AG43" s="53">
        <f t="shared" si="23"/>
        <v>0</v>
      </c>
      <c r="AH43" s="54">
        <f>IF(ISERROR(AG43/I43),0,AG43/I43)</f>
        <v>0</v>
      </c>
      <c r="AI43" s="54">
        <f>IF(ISERROR(AG43/$AG$191),0,AG43/$AG$191)</f>
        <v>0</v>
      </c>
    </row>
    <row r="44" spans="1:35" ht="12.75" customHeight="1">
      <c r="A44" s="36"/>
      <c r="B44" s="187" t="s">
        <v>14</v>
      </c>
      <c r="C44" s="188"/>
      <c r="D44" s="189"/>
      <c r="E44" s="18"/>
      <c r="F44" s="19"/>
      <c r="G44" s="20"/>
      <c r="H44" s="20"/>
      <c r="I44" s="21"/>
      <c r="J44" s="22"/>
      <c r="K44" s="23"/>
      <c r="L44" s="24"/>
      <c r="M44" s="24"/>
      <c r="N44" s="24"/>
      <c r="O44" s="19"/>
      <c r="P44" s="25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6"/>
      <c r="AI44" s="26"/>
    </row>
    <row r="45" spans="1:35" ht="12.75" hidden="1" customHeight="1" outlineLevel="1">
      <c r="A45" s="16">
        <v>1</v>
      </c>
      <c r="B45" s="28"/>
      <c r="C45" s="27"/>
      <c r="D45" s="28"/>
      <c r="E45" s="28"/>
      <c r="F45" s="28"/>
      <c r="G45" s="27"/>
      <c r="H45" s="27"/>
      <c r="I45" s="29"/>
      <c r="J45" s="30"/>
      <c r="K45" s="28"/>
      <c r="L45" s="35"/>
      <c r="M45" s="35"/>
      <c r="N45" s="35"/>
      <c r="O45" s="28"/>
      <c r="P45" s="28"/>
      <c r="Q45" s="35"/>
      <c r="R45" s="35"/>
      <c r="S45" s="35"/>
      <c r="T45" s="40">
        <f>SUM(Q45:S45)</f>
        <v>0</v>
      </c>
      <c r="U45" s="35"/>
      <c r="V45" s="35"/>
      <c r="W45" s="35"/>
      <c r="X45" s="40">
        <f>SUM(U45:W45)</f>
        <v>0</v>
      </c>
      <c r="Y45" s="35"/>
      <c r="Z45" s="35"/>
      <c r="AA45" s="35"/>
      <c r="AB45" s="40">
        <f>SUM(Y45:AA45)</f>
        <v>0</v>
      </c>
      <c r="AC45" s="35"/>
      <c r="AD45" s="35"/>
      <c r="AE45" s="35"/>
      <c r="AF45" s="40">
        <f>SUM(AC45:AE45)</f>
        <v>0</v>
      </c>
      <c r="AG45" s="40">
        <f t="shared" ref="AG45:AG54" si="24">SUM(T45,X45,AB45,AF45)</f>
        <v>0</v>
      </c>
      <c r="AH45" s="41">
        <f>IF(ISERROR(AG45/I45),0,AG45/I45)</f>
        <v>0</v>
      </c>
      <c r="AI45" s="42">
        <f t="shared" ref="AI45:AI54" si="25">IF(ISERROR(AG45/$AG$191),"-",AG45/$AG$191)</f>
        <v>0</v>
      </c>
    </row>
    <row r="46" spans="1:35" ht="12.75" hidden="1" customHeight="1" outlineLevel="1">
      <c r="A46" s="16">
        <v>2</v>
      </c>
      <c r="B46" s="32"/>
      <c r="C46" s="31"/>
      <c r="D46" s="32"/>
      <c r="E46" s="32"/>
      <c r="F46" s="32"/>
      <c r="G46" s="31"/>
      <c r="H46" s="31"/>
      <c r="I46" s="29"/>
      <c r="J46" s="33"/>
      <c r="K46" s="32"/>
      <c r="L46" s="35"/>
      <c r="M46" s="35"/>
      <c r="N46" s="35"/>
      <c r="O46" s="32"/>
      <c r="P46" s="32"/>
      <c r="Q46" s="35"/>
      <c r="R46" s="35"/>
      <c r="S46" s="35"/>
      <c r="T46" s="40">
        <f t="shared" ref="T46:T54" si="26">SUM(Q46:S46)</f>
        <v>0</v>
      </c>
      <c r="U46" s="35"/>
      <c r="V46" s="35"/>
      <c r="W46" s="35"/>
      <c r="X46" s="40">
        <f t="shared" ref="X46:X54" si="27">SUM(U46:W46)</f>
        <v>0</v>
      </c>
      <c r="Y46" s="35"/>
      <c r="Z46" s="35"/>
      <c r="AA46" s="35"/>
      <c r="AB46" s="40">
        <f t="shared" ref="AB46:AB54" si="28">SUM(Y46:AA46)</f>
        <v>0</v>
      </c>
      <c r="AC46" s="35"/>
      <c r="AD46" s="35"/>
      <c r="AE46" s="35"/>
      <c r="AF46" s="40">
        <f t="shared" ref="AF46:AF54" si="29">SUM(AC46:AE46)</f>
        <v>0</v>
      </c>
      <c r="AG46" s="40">
        <f t="shared" si="24"/>
        <v>0</v>
      </c>
      <c r="AH46" s="41">
        <f t="shared" ref="AH46:AH54" si="30">IF(ISERROR(AG46/I46),0,AG46/I46)</f>
        <v>0</v>
      </c>
      <c r="AI46" s="42">
        <f t="shared" si="25"/>
        <v>0</v>
      </c>
    </row>
    <row r="47" spans="1:35" ht="12.75" hidden="1" customHeight="1" outlineLevel="1">
      <c r="A47" s="16">
        <v>3</v>
      </c>
      <c r="B47" s="32"/>
      <c r="C47" s="31"/>
      <c r="D47" s="32"/>
      <c r="E47" s="32"/>
      <c r="F47" s="32"/>
      <c r="G47" s="31"/>
      <c r="H47" s="31"/>
      <c r="I47" s="29"/>
      <c r="J47" s="33"/>
      <c r="K47" s="32"/>
      <c r="L47" s="35"/>
      <c r="M47" s="35"/>
      <c r="N47" s="35"/>
      <c r="O47" s="32"/>
      <c r="P47" s="32"/>
      <c r="Q47" s="35"/>
      <c r="R47" s="35"/>
      <c r="S47" s="35"/>
      <c r="T47" s="40">
        <f t="shared" si="26"/>
        <v>0</v>
      </c>
      <c r="U47" s="35"/>
      <c r="V47" s="35"/>
      <c r="W47" s="35"/>
      <c r="X47" s="40">
        <f t="shared" si="27"/>
        <v>0</v>
      </c>
      <c r="Y47" s="35"/>
      <c r="Z47" s="35"/>
      <c r="AA47" s="35"/>
      <c r="AB47" s="40">
        <f t="shared" si="28"/>
        <v>0</v>
      </c>
      <c r="AC47" s="35"/>
      <c r="AD47" s="35"/>
      <c r="AE47" s="35"/>
      <c r="AF47" s="40">
        <f t="shared" si="29"/>
        <v>0</v>
      </c>
      <c r="AG47" s="40">
        <f t="shared" si="24"/>
        <v>0</v>
      </c>
      <c r="AH47" s="41">
        <f t="shared" si="30"/>
        <v>0</v>
      </c>
      <c r="AI47" s="42">
        <f t="shared" si="25"/>
        <v>0</v>
      </c>
    </row>
    <row r="48" spans="1:35" ht="12.75" hidden="1" customHeight="1" outlineLevel="1">
      <c r="A48" s="16">
        <v>4</v>
      </c>
      <c r="B48" s="32"/>
      <c r="C48" s="31"/>
      <c r="D48" s="32"/>
      <c r="E48" s="32"/>
      <c r="F48" s="32"/>
      <c r="G48" s="31"/>
      <c r="H48" s="31"/>
      <c r="I48" s="29"/>
      <c r="J48" s="33"/>
      <c r="K48" s="32"/>
      <c r="L48" s="35"/>
      <c r="M48" s="35"/>
      <c r="N48" s="35"/>
      <c r="O48" s="32"/>
      <c r="P48" s="32"/>
      <c r="Q48" s="35"/>
      <c r="R48" s="35"/>
      <c r="S48" s="35"/>
      <c r="T48" s="40">
        <f t="shared" si="26"/>
        <v>0</v>
      </c>
      <c r="U48" s="35"/>
      <c r="V48" s="35"/>
      <c r="W48" s="35"/>
      <c r="X48" s="40">
        <f t="shared" si="27"/>
        <v>0</v>
      </c>
      <c r="Y48" s="35"/>
      <c r="Z48" s="35"/>
      <c r="AA48" s="35"/>
      <c r="AB48" s="40">
        <f t="shared" si="28"/>
        <v>0</v>
      </c>
      <c r="AC48" s="35"/>
      <c r="AD48" s="35"/>
      <c r="AE48" s="35"/>
      <c r="AF48" s="40">
        <f t="shared" si="29"/>
        <v>0</v>
      </c>
      <c r="AG48" s="40">
        <f t="shared" si="24"/>
        <v>0</v>
      </c>
      <c r="AH48" s="41">
        <f t="shared" si="30"/>
        <v>0</v>
      </c>
      <c r="AI48" s="42">
        <f t="shared" si="25"/>
        <v>0</v>
      </c>
    </row>
    <row r="49" spans="1:35" ht="12.75" hidden="1" customHeight="1" outlineLevel="1">
      <c r="A49" s="16">
        <v>5</v>
      </c>
      <c r="B49" s="32"/>
      <c r="C49" s="31"/>
      <c r="D49" s="32"/>
      <c r="E49" s="32"/>
      <c r="F49" s="32"/>
      <c r="G49" s="31"/>
      <c r="H49" s="31"/>
      <c r="I49" s="29"/>
      <c r="J49" s="33"/>
      <c r="K49" s="32"/>
      <c r="L49" s="35"/>
      <c r="M49" s="35"/>
      <c r="N49" s="35"/>
      <c r="O49" s="32"/>
      <c r="P49" s="32"/>
      <c r="Q49" s="35"/>
      <c r="R49" s="35"/>
      <c r="S49" s="35"/>
      <c r="T49" s="40">
        <f t="shared" si="26"/>
        <v>0</v>
      </c>
      <c r="U49" s="35"/>
      <c r="V49" s="35"/>
      <c r="W49" s="35"/>
      <c r="X49" s="40">
        <f t="shared" si="27"/>
        <v>0</v>
      </c>
      <c r="Y49" s="35"/>
      <c r="Z49" s="35"/>
      <c r="AA49" s="35"/>
      <c r="AB49" s="40">
        <f t="shared" si="28"/>
        <v>0</v>
      </c>
      <c r="AC49" s="35"/>
      <c r="AD49" s="35"/>
      <c r="AE49" s="35"/>
      <c r="AF49" s="40">
        <f t="shared" si="29"/>
        <v>0</v>
      </c>
      <c r="AG49" s="40">
        <f t="shared" si="24"/>
        <v>0</v>
      </c>
      <c r="AH49" s="41">
        <f t="shared" si="30"/>
        <v>0</v>
      </c>
      <c r="AI49" s="42">
        <f t="shared" si="25"/>
        <v>0</v>
      </c>
    </row>
    <row r="50" spans="1:35" ht="12.75" hidden="1" customHeight="1" outlineLevel="1">
      <c r="A50" s="16">
        <v>6</v>
      </c>
      <c r="B50" s="32"/>
      <c r="C50" s="31"/>
      <c r="D50" s="32"/>
      <c r="E50" s="32"/>
      <c r="F50" s="32"/>
      <c r="G50" s="31"/>
      <c r="H50" s="31"/>
      <c r="I50" s="29"/>
      <c r="J50" s="33"/>
      <c r="K50" s="32"/>
      <c r="L50" s="35"/>
      <c r="M50" s="35"/>
      <c r="N50" s="35"/>
      <c r="O50" s="32"/>
      <c r="P50" s="32"/>
      <c r="Q50" s="35"/>
      <c r="R50" s="35"/>
      <c r="S50" s="35"/>
      <c r="T50" s="40">
        <f t="shared" si="26"/>
        <v>0</v>
      </c>
      <c r="U50" s="35"/>
      <c r="V50" s="35"/>
      <c r="W50" s="35"/>
      <c r="X50" s="40">
        <f t="shared" si="27"/>
        <v>0</v>
      </c>
      <c r="Y50" s="35"/>
      <c r="Z50" s="35"/>
      <c r="AA50" s="35"/>
      <c r="AB50" s="40">
        <f t="shared" si="28"/>
        <v>0</v>
      </c>
      <c r="AC50" s="35"/>
      <c r="AD50" s="35"/>
      <c r="AE50" s="35"/>
      <c r="AF50" s="40">
        <f t="shared" si="29"/>
        <v>0</v>
      </c>
      <c r="AG50" s="40">
        <f t="shared" si="24"/>
        <v>0</v>
      </c>
      <c r="AH50" s="41">
        <f t="shared" si="30"/>
        <v>0</v>
      </c>
      <c r="AI50" s="42">
        <f t="shared" si="25"/>
        <v>0</v>
      </c>
    </row>
    <row r="51" spans="1:35" ht="12.75" hidden="1" customHeight="1" outlineLevel="1">
      <c r="A51" s="16">
        <v>7</v>
      </c>
      <c r="B51" s="32"/>
      <c r="C51" s="31"/>
      <c r="D51" s="32"/>
      <c r="E51" s="32"/>
      <c r="F51" s="32"/>
      <c r="G51" s="31"/>
      <c r="H51" s="31"/>
      <c r="I51" s="29"/>
      <c r="J51" s="33"/>
      <c r="K51" s="32"/>
      <c r="L51" s="35"/>
      <c r="M51" s="35"/>
      <c r="N51" s="35"/>
      <c r="O51" s="32"/>
      <c r="P51" s="32"/>
      <c r="Q51" s="35"/>
      <c r="R51" s="35"/>
      <c r="S51" s="35"/>
      <c r="T51" s="40">
        <f t="shared" si="26"/>
        <v>0</v>
      </c>
      <c r="U51" s="35"/>
      <c r="V51" s="35"/>
      <c r="W51" s="35"/>
      <c r="X51" s="40">
        <f t="shared" si="27"/>
        <v>0</v>
      </c>
      <c r="Y51" s="35"/>
      <c r="Z51" s="35"/>
      <c r="AA51" s="35"/>
      <c r="AB51" s="40">
        <f t="shared" si="28"/>
        <v>0</v>
      </c>
      <c r="AC51" s="35"/>
      <c r="AD51" s="35"/>
      <c r="AE51" s="35"/>
      <c r="AF51" s="40">
        <f t="shared" si="29"/>
        <v>0</v>
      </c>
      <c r="AG51" s="40">
        <f t="shared" si="24"/>
        <v>0</v>
      </c>
      <c r="AH51" s="41">
        <f t="shared" si="30"/>
        <v>0</v>
      </c>
      <c r="AI51" s="42">
        <f t="shared" si="25"/>
        <v>0</v>
      </c>
    </row>
    <row r="52" spans="1:35" ht="12.75" hidden="1" customHeight="1" outlineLevel="1">
      <c r="A52" s="16">
        <v>8</v>
      </c>
      <c r="B52" s="32"/>
      <c r="C52" s="31"/>
      <c r="D52" s="32"/>
      <c r="E52" s="32"/>
      <c r="F52" s="32"/>
      <c r="G52" s="31"/>
      <c r="H52" s="31"/>
      <c r="I52" s="29"/>
      <c r="J52" s="33"/>
      <c r="K52" s="32"/>
      <c r="L52" s="35"/>
      <c r="M52" s="35"/>
      <c r="N52" s="35"/>
      <c r="O52" s="32"/>
      <c r="P52" s="32"/>
      <c r="Q52" s="35"/>
      <c r="R52" s="35"/>
      <c r="S52" s="35"/>
      <c r="T52" s="40">
        <f t="shared" si="26"/>
        <v>0</v>
      </c>
      <c r="U52" s="35"/>
      <c r="V52" s="35"/>
      <c r="W52" s="35"/>
      <c r="X52" s="40">
        <f t="shared" si="27"/>
        <v>0</v>
      </c>
      <c r="Y52" s="35"/>
      <c r="Z52" s="35"/>
      <c r="AA52" s="35"/>
      <c r="AB52" s="40">
        <f t="shared" si="28"/>
        <v>0</v>
      </c>
      <c r="AC52" s="35"/>
      <c r="AD52" s="35"/>
      <c r="AE52" s="35"/>
      <c r="AF52" s="40">
        <f t="shared" si="29"/>
        <v>0</v>
      </c>
      <c r="AG52" s="40">
        <f t="shared" si="24"/>
        <v>0</v>
      </c>
      <c r="AH52" s="41">
        <f t="shared" si="30"/>
        <v>0</v>
      </c>
      <c r="AI52" s="42">
        <f t="shared" si="25"/>
        <v>0</v>
      </c>
    </row>
    <row r="53" spans="1:35" ht="12.75" hidden="1" customHeight="1" outlineLevel="1">
      <c r="A53" s="16">
        <v>9</v>
      </c>
      <c r="B53" s="32"/>
      <c r="C53" s="31"/>
      <c r="D53" s="32"/>
      <c r="E53" s="32"/>
      <c r="F53" s="32"/>
      <c r="G53" s="31"/>
      <c r="H53" s="31"/>
      <c r="I53" s="29"/>
      <c r="J53" s="33"/>
      <c r="K53" s="32"/>
      <c r="L53" s="35"/>
      <c r="M53" s="35"/>
      <c r="N53" s="35"/>
      <c r="O53" s="32"/>
      <c r="P53" s="32"/>
      <c r="Q53" s="35"/>
      <c r="R53" s="35"/>
      <c r="S53" s="35"/>
      <c r="T53" s="40">
        <f t="shared" si="26"/>
        <v>0</v>
      </c>
      <c r="U53" s="35"/>
      <c r="V53" s="35"/>
      <c r="W53" s="35"/>
      <c r="X53" s="40">
        <f t="shared" si="27"/>
        <v>0</v>
      </c>
      <c r="Y53" s="35"/>
      <c r="Z53" s="35"/>
      <c r="AA53" s="35"/>
      <c r="AB53" s="40">
        <f t="shared" si="28"/>
        <v>0</v>
      </c>
      <c r="AC53" s="35"/>
      <c r="AD53" s="35"/>
      <c r="AE53" s="35"/>
      <c r="AF53" s="40">
        <f t="shared" si="29"/>
        <v>0</v>
      </c>
      <c r="AG53" s="40">
        <f t="shared" si="24"/>
        <v>0</v>
      </c>
      <c r="AH53" s="41">
        <f t="shared" si="30"/>
        <v>0</v>
      </c>
      <c r="AI53" s="42">
        <f t="shared" si="25"/>
        <v>0</v>
      </c>
    </row>
    <row r="54" spans="1:35" ht="12.75" hidden="1" customHeight="1" outlineLevel="1">
      <c r="A54" s="16">
        <v>10</v>
      </c>
      <c r="B54" s="32"/>
      <c r="C54" s="31"/>
      <c r="D54" s="32"/>
      <c r="E54" s="32"/>
      <c r="F54" s="32"/>
      <c r="G54" s="31"/>
      <c r="H54" s="31"/>
      <c r="I54" s="29"/>
      <c r="J54" s="34"/>
      <c r="K54" s="32"/>
      <c r="L54" s="35"/>
      <c r="M54" s="35"/>
      <c r="N54" s="35"/>
      <c r="O54" s="32"/>
      <c r="P54" s="32"/>
      <c r="Q54" s="35"/>
      <c r="R54" s="35"/>
      <c r="S54" s="35"/>
      <c r="T54" s="40">
        <f t="shared" si="26"/>
        <v>0</v>
      </c>
      <c r="U54" s="35"/>
      <c r="V54" s="35"/>
      <c r="W54" s="35"/>
      <c r="X54" s="40">
        <f t="shared" si="27"/>
        <v>0</v>
      </c>
      <c r="Y54" s="35"/>
      <c r="Z54" s="35"/>
      <c r="AA54" s="35"/>
      <c r="AB54" s="40">
        <f t="shared" si="28"/>
        <v>0</v>
      </c>
      <c r="AC54" s="35"/>
      <c r="AD54" s="35"/>
      <c r="AE54" s="35"/>
      <c r="AF54" s="40">
        <f t="shared" si="29"/>
        <v>0</v>
      </c>
      <c r="AG54" s="40">
        <f t="shared" si="24"/>
        <v>0</v>
      </c>
      <c r="AH54" s="41">
        <f t="shared" si="30"/>
        <v>0</v>
      </c>
      <c r="AI54" s="42">
        <f t="shared" si="25"/>
        <v>0</v>
      </c>
    </row>
    <row r="55" spans="1:35" ht="12.75" customHeight="1" collapsed="1">
      <c r="A55" s="181" t="s">
        <v>58</v>
      </c>
      <c r="B55" s="182"/>
      <c r="C55" s="182"/>
      <c r="D55" s="182"/>
      <c r="E55" s="182"/>
      <c r="F55" s="182"/>
      <c r="G55" s="182"/>
      <c r="H55" s="183"/>
      <c r="I55" s="55">
        <f>SUM(I45:I54)</f>
        <v>0</v>
      </c>
      <c r="J55" s="55">
        <f>SUM(J45:J54)</f>
        <v>0</v>
      </c>
      <c r="K55" s="74"/>
      <c r="L55" s="55">
        <f>SUM(L45:L54)</f>
        <v>0</v>
      </c>
      <c r="M55" s="55">
        <f>SUM(M45:M54)</f>
        <v>0</v>
      </c>
      <c r="N55" s="55">
        <f>SUM(N45:N54)</f>
        <v>0</v>
      </c>
      <c r="O55" s="57"/>
      <c r="P55" s="75"/>
      <c r="Q55" s="55">
        <f t="shared" ref="Q55:AG55" si="31">SUM(Q45:Q54)</f>
        <v>0</v>
      </c>
      <c r="R55" s="55">
        <f t="shared" si="31"/>
        <v>0</v>
      </c>
      <c r="S55" s="55">
        <f t="shared" si="31"/>
        <v>0</v>
      </c>
      <c r="T55" s="60">
        <f t="shared" si="31"/>
        <v>0</v>
      </c>
      <c r="U55" s="55">
        <f t="shared" si="31"/>
        <v>0</v>
      </c>
      <c r="V55" s="55">
        <f t="shared" si="31"/>
        <v>0</v>
      </c>
      <c r="W55" s="55">
        <f t="shared" si="31"/>
        <v>0</v>
      </c>
      <c r="X55" s="60">
        <f t="shared" si="31"/>
        <v>0</v>
      </c>
      <c r="Y55" s="55">
        <f t="shared" si="31"/>
        <v>0</v>
      </c>
      <c r="Z55" s="55">
        <f t="shared" si="31"/>
        <v>0</v>
      </c>
      <c r="AA55" s="55">
        <f t="shared" si="31"/>
        <v>0</v>
      </c>
      <c r="AB55" s="60">
        <f t="shared" si="31"/>
        <v>0</v>
      </c>
      <c r="AC55" s="55">
        <f t="shared" si="31"/>
        <v>0</v>
      </c>
      <c r="AD55" s="55">
        <f t="shared" si="31"/>
        <v>0</v>
      </c>
      <c r="AE55" s="55">
        <f t="shared" si="31"/>
        <v>0</v>
      </c>
      <c r="AF55" s="60">
        <f t="shared" si="31"/>
        <v>0</v>
      </c>
      <c r="AG55" s="53">
        <f t="shared" si="31"/>
        <v>0</v>
      </c>
      <c r="AH55" s="54">
        <f>IF(ISERROR(AG55/I55),0,AG55/I55)</f>
        <v>0</v>
      </c>
      <c r="AI55" s="54">
        <f>IF(ISERROR(AG55/$AG$191),0,AG55/$AG$191)</f>
        <v>0</v>
      </c>
    </row>
    <row r="56" spans="1:35" ht="12.75" customHeight="1">
      <c r="A56" s="36"/>
      <c r="B56" s="187" t="s">
        <v>59</v>
      </c>
      <c r="C56" s="188"/>
      <c r="D56" s="189"/>
      <c r="E56" s="18"/>
      <c r="F56" s="19"/>
      <c r="G56" s="20"/>
      <c r="H56" s="20"/>
      <c r="I56" s="21"/>
      <c r="J56" s="22"/>
      <c r="K56" s="23"/>
      <c r="L56" s="24"/>
      <c r="M56" s="24"/>
      <c r="N56" s="24"/>
      <c r="O56" s="19"/>
      <c r="P56" s="25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6"/>
      <c r="AI56" s="26"/>
    </row>
    <row r="57" spans="1:35" ht="12.75" hidden="1" customHeight="1" outlineLevel="1">
      <c r="A57" s="16">
        <v>1</v>
      </c>
      <c r="B57" s="28"/>
      <c r="C57" s="27"/>
      <c r="D57" s="28"/>
      <c r="E57" s="28"/>
      <c r="F57" s="28"/>
      <c r="G57" s="27"/>
      <c r="H57" s="27"/>
      <c r="I57" s="29"/>
      <c r="J57" s="30"/>
      <c r="K57" s="28"/>
      <c r="L57" s="35"/>
      <c r="M57" s="35"/>
      <c r="N57" s="35"/>
      <c r="O57" s="28"/>
      <c r="P57" s="28"/>
      <c r="Q57" s="35"/>
      <c r="R57" s="35"/>
      <c r="S57" s="35"/>
      <c r="T57" s="40">
        <f>SUM(Q57:S57)</f>
        <v>0</v>
      </c>
      <c r="U57" s="35"/>
      <c r="V57" s="35"/>
      <c r="W57" s="35"/>
      <c r="X57" s="40">
        <f>SUM(U57:W57)</f>
        <v>0</v>
      </c>
      <c r="Y57" s="35"/>
      <c r="Z57" s="35"/>
      <c r="AA57" s="35"/>
      <c r="AB57" s="40">
        <f>SUM(Y57:AA57)</f>
        <v>0</v>
      </c>
      <c r="AC57" s="35"/>
      <c r="AD57" s="35"/>
      <c r="AE57" s="35"/>
      <c r="AF57" s="40">
        <f>SUM(AC57:AE57)</f>
        <v>0</v>
      </c>
      <c r="AG57" s="40">
        <f t="shared" ref="AG57:AG66" si="32">SUM(T57,X57,AB57,AF57)</f>
        <v>0</v>
      </c>
      <c r="AH57" s="41">
        <f>IF(ISERROR(AG57/I57),0,AG57/I57)</f>
        <v>0</v>
      </c>
      <c r="AI57" s="42">
        <f t="shared" ref="AI57:AI66" si="33">IF(ISERROR(AG57/$AG$191),"-",AG57/$AG$191)</f>
        <v>0</v>
      </c>
    </row>
    <row r="58" spans="1:35" ht="12.75" hidden="1" customHeight="1" outlineLevel="1">
      <c r="A58" s="16">
        <v>2</v>
      </c>
      <c r="B58" s="32"/>
      <c r="C58" s="31"/>
      <c r="D58" s="32"/>
      <c r="E58" s="32"/>
      <c r="F58" s="32"/>
      <c r="G58" s="31"/>
      <c r="H58" s="31"/>
      <c r="I58" s="29"/>
      <c r="J58" s="33"/>
      <c r="K58" s="32"/>
      <c r="L58" s="35"/>
      <c r="M58" s="35"/>
      <c r="N58" s="35"/>
      <c r="O58" s="32"/>
      <c r="P58" s="32"/>
      <c r="Q58" s="35"/>
      <c r="R58" s="35"/>
      <c r="S58" s="35"/>
      <c r="T58" s="40">
        <f t="shared" ref="T58:T66" si="34">SUM(Q58:S58)</f>
        <v>0</v>
      </c>
      <c r="U58" s="35"/>
      <c r="V58" s="35"/>
      <c r="W58" s="35"/>
      <c r="X58" s="40">
        <f t="shared" ref="X58:X66" si="35">SUM(U58:W58)</f>
        <v>0</v>
      </c>
      <c r="Y58" s="35"/>
      <c r="Z58" s="35"/>
      <c r="AA58" s="35"/>
      <c r="AB58" s="40">
        <f t="shared" ref="AB58:AB66" si="36">SUM(Y58:AA58)</f>
        <v>0</v>
      </c>
      <c r="AC58" s="35"/>
      <c r="AD58" s="35"/>
      <c r="AE58" s="35"/>
      <c r="AF58" s="40">
        <f t="shared" ref="AF58:AF66" si="37">SUM(AC58:AE58)</f>
        <v>0</v>
      </c>
      <c r="AG58" s="40">
        <f t="shared" si="32"/>
        <v>0</v>
      </c>
      <c r="AH58" s="41">
        <f t="shared" ref="AH58:AH66" si="38">IF(ISERROR(AG58/I58),0,AG58/I58)</f>
        <v>0</v>
      </c>
      <c r="AI58" s="42">
        <f t="shared" si="33"/>
        <v>0</v>
      </c>
    </row>
    <row r="59" spans="1:35" ht="12.75" hidden="1" customHeight="1" outlineLevel="1">
      <c r="A59" s="16">
        <v>3</v>
      </c>
      <c r="B59" s="32"/>
      <c r="C59" s="31"/>
      <c r="D59" s="32"/>
      <c r="E59" s="32"/>
      <c r="F59" s="32"/>
      <c r="G59" s="31"/>
      <c r="H59" s="31"/>
      <c r="I59" s="29"/>
      <c r="J59" s="33"/>
      <c r="K59" s="32"/>
      <c r="L59" s="35"/>
      <c r="M59" s="35"/>
      <c r="N59" s="35"/>
      <c r="O59" s="32"/>
      <c r="P59" s="32"/>
      <c r="Q59" s="35"/>
      <c r="R59" s="35"/>
      <c r="S59" s="35"/>
      <c r="T59" s="40">
        <f t="shared" si="34"/>
        <v>0</v>
      </c>
      <c r="U59" s="35"/>
      <c r="V59" s="35"/>
      <c r="W59" s="35"/>
      <c r="X59" s="40">
        <f t="shared" si="35"/>
        <v>0</v>
      </c>
      <c r="Y59" s="35"/>
      <c r="Z59" s="35"/>
      <c r="AA59" s="35"/>
      <c r="AB59" s="40">
        <f t="shared" si="36"/>
        <v>0</v>
      </c>
      <c r="AC59" s="35"/>
      <c r="AD59" s="35"/>
      <c r="AE59" s="35"/>
      <c r="AF59" s="40">
        <f t="shared" si="37"/>
        <v>0</v>
      </c>
      <c r="AG59" s="40">
        <f t="shared" si="32"/>
        <v>0</v>
      </c>
      <c r="AH59" s="41">
        <f t="shared" si="38"/>
        <v>0</v>
      </c>
      <c r="AI59" s="42">
        <f t="shared" si="33"/>
        <v>0</v>
      </c>
    </row>
    <row r="60" spans="1:35" ht="12.75" hidden="1" customHeight="1" outlineLevel="1">
      <c r="A60" s="16">
        <v>4</v>
      </c>
      <c r="B60" s="32"/>
      <c r="C60" s="31"/>
      <c r="D60" s="32"/>
      <c r="E60" s="32"/>
      <c r="F60" s="32"/>
      <c r="G60" s="31"/>
      <c r="H60" s="31"/>
      <c r="I60" s="29"/>
      <c r="J60" s="33"/>
      <c r="K60" s="32"/>
      <c r="L60" s="35"/>
      <c r="M60" s="35"/>
      <c r="N60" s="35"/>
      <c r="O60" s="32"/>
      <c r="P60" s="32"/>
      <c r="Q60" s="35"/>
      <c r="R60" s="35"/>
      <c r="S60" s="35"/>
      <c r="T60" s="40">
        <f t="shared" si="34"/>
        <v>0</v>
      </c>
      <c r="U60" s="35"/>
      <c r="V60" s="35"/>
      <c r="W60" s="35"/>
      <c r="X60" s="40">
        <f t="shared" si="35"/>
        <v>0</v>
      </c>
      <c r="Y60" s="35"/>
      <c r="Z60" s="35"/>
      <c r="AA60" s="35"/>
      <c r="AB60" s="40">
        <f t="shared" si="36"/>
        <v>0</v>
      </c>
      <c r="AC60" s="35"/>
      <c r="AD60" s="35"/>
      <c r="AE60" s="35"/>
      <c r="AF60" s="40">
        <f t="shared" si="37"/>
        <v>0</v>
      </c>
      <c r="AG60" s="40">
        <f t="shared" si="32"/>
        <v>0</v>
      </c>
      <c r="AH60" s="41">
        <f t="shared" si="38"/>
        <v>0</v>
      </c>
      <c r="AI60" s="42">
        <f t="shared" si="33"/>
        <v>0</v>
      </c>
    </row>
    <row r="61" spans="1:35" ht="12.75" hidden="1" customHeight="1" outlineLevel="1">
      <c r="A61" s="16">
        <v>5</v>
      </c>
      <c r="B61" s="32"/>
      <c r="C61" s="31"/>
      <c r="D61" s="32"/>
      <c r="E61" s="32"/>
      <c r="F61" s="32"/>
      <c r="G61" s="31"/>
      <c r="H61" s="31"/>
      <c r="I61" s="29"/>
      <c r="J61" s="33"/>
      <c r="K61" s="32"/>
      <c r="L61" s="35"/>
      <c r="M61" s="35"/>
      <c r="N61" s="35"/>
      <c r="O61" s="32"/>
      <c r="P61" s="32"/>
      <c r="Q61" s="35"/>
      <c r="R61" s="35"/>
      <c r="S61" s="35"/>
      <c r="T61" s="40">
        <f t="shared" si="34"/>
        <v>0</v>
      </c>
      <c r="U61" s="35"/>
      <c r="V61" s="35"/>
      <c r="W61" s="35"/>
      <c r="X61" s="40">
        <f t="shared" si="35"/>
        <v>0</v>
      </c>
      <c r="Y61" s="35"/>
      <c r="Z61" s="35"/>
      <c r="AA61" s="35"/>
      <c r="AB61" s="40">
        <f t="shared" si="36"/>
        <v>0</v>
      </c>
      <c r="AC61" s="35"/>
      <c r="AD61" s="35"/>
      <c r="AE61" s="35"/>
      <c r="AF61" s="40">
        <f t="shared" si="37"/>
        <v>0</v>
      </c>
      <c r="AG61" s="40">
        <f t="shared" si="32"/>
        <v>0</v>
      </c>
      <c r="AH61" s="41">
        <f t="shared" si="38"/>
        <v>0</v>
      </c>
      <c r="AI61" s="42">
        <f t="shared" si="33"/>
        <v>0</v>
      </c>
    </row>
    <row r="62" spans="1:35" ht="12.75" hidden="1" customHeight="1" outlineLevel="1">
      <c r="A62" s="16">
        <v>6</v>
      </c>
      <c r="B62" s="32"/>
      <c r="C62" s="31"/>
      <c r="D62" s="32"/>
      <c r="E62" s="32"/>
      <c r="F62" s="32"/>
      <c r="G62" s="31"/>
      <c r="H62" s="31"/>
      <c r="I62" s="29"/>
      <c r="J62" s="33"/>
      <c r="K62" s="32"/>
      <c r="L62" s="35"/>
      <c r="M62" s="35"/>
      <c r="N62" s="35"/>
      <c r="O62" s="32"/>
      <c r="P62" s="32"/>
      <c r="Q62" s="35"/>
      <c r="R62" s="35"/>
      <c r="S62" s="35"/>
      <c r="T62" s="40">
        <f t="shared" si="34"/>
        <v>0</v>
      </c>
      <c r="U62" s="35"/>
      <c r="V62" s="35"/>
      <c r="W62" s="35"/>
      <c r="X62" s="40">
        <f t="shared" si="35"/>
        <v>0</v>
      </c>
      <c r="Y62" s="35"/>
      <c r="Z62" s="35"/>
      <c r="AA62" s="35"/>
      <c r="AB62" s="40">
        <f t="shared" si="36"/>
        <v>0</v>
      </c>
      <c r="AC62" s="35"/>
      <c r="AD62" s="35"/>
      <c r="AE62" s="35"/>
      <c r="AF62" s="40">
        <f t="shared" si="37"/>
        <v>0</v>
      </c>
      <c r="AG62" s="40">
        <f t="shared" si="32"/>
        <v>0</v>
      </c>
      <c r="AH62" s="41">
        <f t="shared" si="38"/>
        <v>0</v>
      </c>
      <c r="AI62" s="42">
        <f t="shared" si="33"/>
        <v>0</v>
      </c>
    </row>
    <row r="63" spans="1:35" ht="12.75" hidden="1" customHeight="1" outlineLevel="1">
      <c r="A63" s="16">
        <v>7</v>
      </c>
      <c r="B63" s="32"/>
      <c r="C63" s="31"/>
      <c r="D63" s="32"/>
      <c r="E63" s="32"/>
      <c r="F63" s="32"/>
      <c r="G63" s="31"/>
      <c r="H63" s="31"/>
      <c r="I63" s="29"/>
      <c r="J63" s="33"/>
      <c r="K63" s="32"/>
      <c r="L63" s="35"/>
      <c r="M63" s="35"/>
      <c r="N63" s="35"/>
      <c r="O63" s="32"/>
      <c r="P63" s="32"/>
      <c r="Q63" s="35"/>
      <c r="R63" s="35"/>
      <c r="S63" s="35"/>
      <c r="T63" s="40">
        <f t="shared" si="34"/>
        <v>0</v>
      </c>
      <c r="U63" s="35"/>
      <c r="V63" s="35"/>
      <c r="W63" s="35"/>
      <c r="X63" s="40">
        <f t="shared" si="35"/>
        <v>0</v>
      </c>
      <c r="Y63" s="35"/>
      <c r="Z63" s="35"/>
      <c r="AA63" s="35"/>
      <c r="AB63" s="40">
        <f t="shared" si="36"/>
        <v>0</v>
      </c>
      <c r="AC63" s="35"/>
      <c r="AD63" s="35"/>
      <c r="AE63" s="35"/>
      <c r="AF63" s="40">
        <f t="shared" si="37"/>
        <v>0</v>
      </c>
      <c r="AG63" s="40">
        <f t="shared" si="32"/>
        <v>0</v>
      </c>
      <c r="AH63" s="41">
        <f t="shared" si="38"/>
        <v>0</v>
      </c>
      <c r="AI63" s="42">
        <f t="shared" si="33"/>
        <v>0</v>
      </c>
    </row>
    <row r="64" spans="1:35" ht="12.75" hidden="1" customHeight="1" outlineLevel="1">
      <c r="A64" s="16">
        <v>8</v>
      </c>
      <c r="B64" s="32"/>
      <c r="C64" s="31"/>
      <c r="D64" s="32"/>
      <c r="E64" s="32"/>
      <c r="F64" s="32"/>
      <c r="G64" s="31"/>
      <c r="H64" s="31"/>
      <c r="I64" s="29"/>
      <c r="J64" s="33"/>
      <c r="K64" s="32"/>
      <c r="L64" s="35"/>
      <c r="M64" s="35"/>
      <c r="N64" s="35"/>
      <c r="O64" s="32"/>
      <c r="P64" s="32"/>
      <c r="Q64" s="35"/>
      <c r="R64" s="35"/>
      <c r="S64" s="35"/>
      <c r="T64" s="40">
        <f t="shared" si="34"/>
        <v>0</v>
      </c>
      <c r="U64" s="35"/>
      <c r="V64" s="35"/>
      <c r="W64" s="35"/>
      <c r="X64" s="40">
        <f t="shared" si="35"/>
        <v>0</v>
      </c>
      <c r="Y64" s="35"/>
      <c r="Z64" s="35"/>
      <c r="AA64" s="35"/>
      <c r="AB64" s="40">
        <f t="shared" si="36"/>
        <v>0</v>
      </c>
      <c r="AC64" s="35"/>
      <c r="AD64" s="35"/>
      <c r="AE64" s="35"/>
      <c r="AF64" s="40">
        <f t="shared" si="37"/>
        <v>0</v>
      </c>
      <c r="AG64" s="40">
        <f t="shared" si="32"/>
        <v>0</v>
      </c>
      <c r="AH64" s="41">
        <f t="shared" si="38"/>
        <v>0</v>
      </c>
      <c r="AI64" s="42">
        <f t="shared" si="33"/>
        <v>0</v>
      </c>
    </row>
    <row r="65" spans="1:35" ht="12.75" hidden="1" customHeight="1" outlineLevel="1">
      <c r="A65" s="16">
        <v>9</v>
      </c>
      <c r="B65" s="32"/>
      <c r="C65" s="31"/>
      <c r="D65" s="32"/>
      <c r="E65" s="32"/>
      <c r="F65" s="32"/>
      <c r="G65" s="31"/>
      <c r="H65" s="31"/>
      <c r="I65" s="29"/>
      <c r="J65" s="33"/>
      <c r="K65" s="32"/>
      <c r="L65" s="35"/>
      <c r="M65" s="35"/>
      <c r="N65" s="35"/>
      <c r="O65" s="32"/>
      <c r="P65" s="32"/>
      <c r="Q65" s="35"/>
      <c r="R65" s="35"/>
      <c r="S65" s="35"/>
      <c r="T65" s="40">
        <f t="shared" si="34"/>
        <v>0</v>
      </c>
      <c r="U65" s="35"/>
      <c r="V65" s="35"/>
      <c r="W65" s="35"/>
      <c r="X65" s="40">
        <f t="shared" si="35"/>
        <v>0</v>
      </c>
      <c r="Y65" s="35"/>
      <c r="Z65" s="35"/>
      <c r="AA65" s="35"/>
      <c r="AB65" s="40">
        <f t="shared" si="36"/>
        <v>0</v>
      </c>
      <c r="AC65" s="35"/>
      <c r="AD65" s="35"/>
      <c r="AE65" s="35"/>
      <c r="AF65" s="40">
        <f t="shared" si="37"/>
        <v>0</v>
      </c>
      <c r="AG65" s="40">
        <f t="shared" si="32"/>
        <v>0</v>
      </c>
      <c r="AH65" s="41">
        <f t="shared" si="38"/>
        <v>0</v>
      </c>
      <c r="AI65" s="42">
        <f t="shared" si="33"/>
        <v>0</v>
      </c>
    </row>
    <row r="66" spans="1:35" ht="12.75" hidden="1" customHeight="1" outlineLevel="1">
      <c r="A66" s="16">
        <v>10</v>
      </c>
      <c r="B66" s="32"/>
      <c r="C66" s="31"/>
      <c r="D66" s="32"/>
      <c r="E66" s="32"/>
      <c r="F66" s="32"/>
      <c r="G66" s="31"/>
      <c r="H66" s="31"/>
      <c r="I66" s="29"/>
      <c r="J66" s="34"/>
      <c r="K66" s="32"/>
      <c r="L66" s="35"/>
      <c r="M66" s="35"/>
      <c r="N66" s="35"/>
      <c r="O66" s="32"/>
      <c r="P66" s="32"/>
      <c r="Q66" s="35"/>
      <c r="R66" s="35"/>
      <c r="S66" s="35"/>
      <c r="T66" s="40">
        <f t="shared" si="34"/>
        <v>0</v>
      </c>
      <c r="U66" s="35"/>
      <c r="V66" s="35"/>
      <c r="W66" s="35"/>
      <c r="X66" s="40">
        <f t="shared" si="35"/>
        <v>0</v>
      </c>
      <c r="Y66" s="35"/>
      <c r="Z66" s="35"/>
      <c r="AA66" s="35"/>
      <c r="AB66" s="40">
        <f t="shared" si="36"/>
        <v>0</v>
      </c>
      <c r="AC66" s="35"/>
      <c r="AD66" s="35"/>
      <c r="AE66" s="35"/>
      <c r="AF66" s="40">
        <f t="shared" si="37"/>
        <v>0</v>
      </c>
      <c r="AG66" s="40">
        <f t="shared" si="32"/>
        <v>0</v>
      </c>
      <c r="AH66" s="41">
        <f t="shared" si="38"/>
        <v>0</v>
      </c>
      <c r="AI66" s="42">
        <f t="shared" si="33"/>
        <v>0</v>
      </c>
    </row>
    <row r="67" spans="1:35" ht="12.75" customHeight="1" collapsed="1">
      <c r="A67" s="181" t="s">
        <v>60</v>
      </c>
      <c r="B67" s="182"/>
      <c r="C67" s="182"/>
      <c r="D67" s="182"/>
      <c r="E67" s="182"/>
      <c r="F67" s="182"/>
      <c r="G67" s="182"/>
      <c r="H67" s="183"/>
      <c r="I67" s="55">
        <f>SUM(I57:I66)</f>
        <v>0</v>
      </c>
      <c r="J67" s="55">
        <f>SUM(J57:J66)</f>
        <v>0</v>
      </c>
      <c r="K67" s="74"/>
      <c r="L67" s="55">
        <f>SUM(L57:L66)</f>
        <v>0</v>
      </c>
      <c r="M67" s="55">
        <f>SUM(M57:M66)</f>
        <v>0</v>
      </c>
      <c r="N67" s="55">
        <f>SUM(N57:N66)</f>
        <v>0</v>
      </c>
      <c r="O67" s="57"/>
      <c r="P67" s="75"/>
      <c r="Q67" s="55">
        <f t="shared" ref="Q67:AG67" si="39">SUM(Q57:Q66)</f>
        <v>0</v>
      </c>
      <c r="R67" s="55">
        <f t="shared" si="39"/>
        <v>0</v>
      </c>
      <c r="S67" s="55">
        <f t="shared" si="39"/>
        <v>0</v>
      </c>
      <c r="T67" s="60">
        <f t="shared" si="39"/>
        <v>0</v>
      </c>
      <c r="U67" s="55">
        <f t="shared" si="39"/>
        <v>0</v>
      </c>
      <c r="V67" s="55">
        <f t="shared" si="39"/>
        <v>0</v>
      </c>
      <c r="W67" s="55">
        <f t="shared" si="39"/>
        <v>0</v>
      </c>
      <c r="X67" s="60">
        <f t="shared" si="39"/>
        <v>0</v>
      </c>
      <c r="Y67" s="55">
        <f t="shared" si="39"/>
        <v>0</v>
      </c>
      <c r="Z67" s="55">
        <f t="shared" si="39"/>
        <v>0</v>
      </c>
      <c r="AA67" s="55">
        <f t="shared" si="39"/>
        <v>0</v>
      </c>
      <c r="AB67" s="60">
        <f t="shared" si="39"/>
        <v>0</v>
      </c>
      <c r="AC67" s="55">
        <f t="shared" si="39"/>
        <v>0</v>
      </c>
      <c r="AD67" s="55">
        <f t="shared" si="39"/>
        <v>0</v>
      </c>
      <c r="AE67" s="55">
        <f t="shared" si="39"/>
        <v>0</v>
      </c>
      <c r="AF67" s="60">
        <f t="shared" si="39"/>
        <v>0</v>
      </c>
      <c r="AG67" s="53">
        <f t="shared" si="39"/>
        <v>0</v>
      </c>
      <c r="AH67" s="54">
        <f>IF(ISERROR(AG67/I67),0,AG67/I67)</f>
        <v>0</v>
      </c>
      <c r="AI67" s="54">
        <f>IF(ISERROR(AG67/$AG$191),0,AG67/$AG$191)</f>
        <v>0</v>
      </c>
    </row>
    <row r="68" spans="1:35" ht="12.75" customHeight="1">
      <c r="A68" s="36"/>
      <c r="B68" s="187" t="s">
        <v>15</v>
      </c>
      <c r="C68" s="188"/>
      <c r="D68" s="189"/>
      <c r="E68" s="18"/>
      <c r="F68" s="19"/>
      <c r="G68" s="20"/>
      <c r="H68" s="20"/>
      <c r="I68" s="21"/>
      <c r="J68" s="22"/>
      <c r="K68" s="23"/>
      <c r="L68" s="24"/>
      <c r="M68" s="24"/>
      <c r="N68" s="24"/>
      <c r="O68" s="19"/>
      <c r="P68" s="25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6"/>
      <c r="AI68" s="26"/>
    </row>
    <row r="69" spans="1:35" ht="12.75" hidden="1" customHeight="1" outlineLevel="1">
      <c r="A69" s="16">
        <v>1</v>
      </c>
      <c r="B69" s="28"/>
      <c r="C69" s="27"/>
      <c r="D69" s="28"/>
      <c r="E69" s="28"/>
      <c r="F69" s="28"/>
      <c r="G69" s="27"/>
      <c r="H69" s="27"/>
      <c r="I69" s="29"/>
      <c r="J69" s="30"/>
      <c r="K69" s="28"/>
      <c r="L69" s="35"/>
      <c r="M69" s="35"/>
      <c r="N69" s="35"/>
      <c r="O69" s="28"/>
      <c r="P69" s="28"/>
      <c r="Q69" s="35"/>
      <c r="R69" s="35"/>
      <c r="S69" s="35"/>
      <c r="T69" s="40">
        <f>SUM(Q69:S69)</f>
        <v>0</v>
      </c>
      <c r="U69" s="35"/>
      <c r="V69" s="35"/>
      <c r="W69" s="35"/>
      <c r="X69" s="40">
        <f>SUM(U69:W69)</f>
        <v>0</v>
      </c>
      <c r="Y69" s="35"/>
      <c r="Z69" s="35"/>
      <c r="AA69" s="35"/>
      <c r="AB69" s="40">
        <f>SUM(Y69:AA69)</f>
        <v>0</v>
      </c>
      <c r="AC69" s="35"/>
      <c r="AD69" s="35"/>
      <c r="AE69" s="35"/>
      <c r="AF69" s="40">
        <f>SUM(AC69:AE69)</f>
        <v>0</v>
      </c>
      <c r="AG69" s="40">
        <f t="shared" ref="AG69:AG78" si="40">SUM(T69,X69,AB69,AF69)</f>
        <v>0</v>
      </c>
      <c r="AH69" s="41">
        <f>IF(ISERROR(AG69/I69),0,AG69/I69)</f>
        <v>0</v>
      </c>
      <c r="AI69" s="42">
        <f t="shared" ref="AI69:AI78" si="41">IF(ISERROR(AG69/$AG$191),"-",AG69/$AG$191)</f>
        <v>0</v>
      </c>
    </row>
    <row r="70" spans="1:35" ht="12.75" hidden="1" customHeight="1" outlineLevel="1">
      <c r="A70" s="16">
        <v>2</v>
      </c>
      <c r="B70" s="32"/>
      <c r="C70" s="31"/>
      <c r="D70" s="32"/>
      <c r="E70" s="32"/>
      <c r="F70" s="32"/>
      <c r="G70" s="31"/>
      <c r="H70" s="31"/>
      <c r="I70" s="29"/>
      <c r="J70" s="33"/>
      <c r="K70" s="32"/>
      <c r="L70" s="35"/>
      <c r="M70" s="35"/>
      <c r="N70" s="35"/>
      <c r="O70" s="32"/>
      <c r="P70" s="32"/>
      <c r="Q70" s="35"/>
      <c r="R70" s="35"/>
      <c r="S70" s="35"/>
      <c r="T70" s="40">
        <f t="shared" ref="T70:T78" si="42">SUM(Q70:S70)</f>
        <v>0</v>
      </c>
      <c r="U70" s="35"/>
      <c r="V70" s="35"/>
      <c r="W70" s="35"/>
      <c r="X70" s="40">
        <f t="shared" ref="X70:X78" si="43">SUM(U70:W70)</f>
        <v>0</v>
      </c>
      <c r="Y70" s="35"/>
      <c r="Z70" s="35"/>
      <c r="AA70" s="35"/>
      <c r="AB70" s="40">
        <f t="shared" ref="AB70:AB78" si="44">SUM(Y70:AA70)</f>
        <v>0</v>
      </c>
      <c r="AC70" s="35"/>
      <c r="AD70" s="35"/>
      <c r="AE70" s="35"/>
      <c r="AF70" s="40">
        <f t="shared" ref="AF70:AF78" si="45">SUM(AC70:AE70)</f>
        <v>0</v>
      </c>
      <c r="AG70" s="40">
        <f t="shared" si="40"/>
        <v>0</v>
      </c>
      <c r="AH70" s="41">
        <f t="shared" ref="AH70:AH78" si="46">IF(ISERROR(AG70/I70),0,AG70/I70)</f>
        <v>0</v>
      </c>
      <c r="AI70" s="42">
        <f t="shared" si="41"/>
        <v>0</v>
      </c>
    </row>
    <row r="71" spans="1:35" ht="12.75" hidden="1" customHeight="1" outlineLevel="1">
      <c r="A71" s="16">
        <v>3</v>
      </c>
      <c r="B71" s="32"/>
      <c r="C71" s="31"/>
      <c r="D71" s="32"/>
      <c r="E71" s="32"/>
      <c r="F71" s="32"/>
      <c r="G71" s="31"/>
      <c r="H71" s="31"/>
      <c r="I71" s="29"/>
      <c r="J71" s="33"/>
      <c r="K71" s="32"/>
      <c r="L71" s="35"/>
      <c r="M71" s="35"/>
      <c r="N71" s="35"/>
      <c r="O71" s="32"/>
      <c r="P71" s="32"/>
      <c r="Q71" s="35"/>
      <c r="R71" s="35"/>
      <c r="S71" s="35"/>
      <c r="T71" s="40">
        <f t="shared" si="42"/>
        <v>0</v>
      </c>
      <c r="U71" s="35"/>
      <c r="V71" s="35"/>
      <c r="W71" s="35"/>
      <c r="X71" s="40">
        <f t="shared" si="43"/>
        <v>0</v>
      </c>
      <c r="Y71" s="35"/>
      <c r="Z71" s="35"/>
      <c r="AA71" s="35"/>
      <c r="AB71" s="40">
        <f t="shared" si="44"/>
        <v>0</v>
      </c>
      <c r="AC71" s="35"/>
      <c r="AD71" s="35"/>
      <c r="AE71" s="35"/>
      <c r="AF71" s="40">
        <f t="shared" si="45"/>
        <v>0</v>
      </c>
      <c r="AG71" s="40">
        <f t="shared" si="40"/>
        <v>0</v>
      </c>
      <c r="AH71" s="41">
        <f t="shared" si="46"/>
        <v>0</v>
      </c>
      <c r="AI71" s="42">
        <f t="shared" si="41"/>
        <v>0</v>
      </c>
    </row>
    <row r="72" spans="1:35" ht="12.75" hidden="1" customHeight="1" outlineLevel="1">
      <c r="A72" s="16">
        <v>4</v>
      </c>
      <c r="B72" s="32"/>
      <c r="C72" s="31"/>
      <c r="D72" s="32"/>
      <c r="E72" s="32"/>
      <c r="F72" s="32"/>
      <c r="G72" s="31"/>
      <c r="H72" s="31"/>
      <c r="I72" s="29"/>
      <c r="J72" s="33"/>
      <c r="K72" s="32"/>
      <c r="L72" s="35"/>
      <c r="M72" s="35"/>
      <c r="N72" s="35"/>
      <c r="O72" s="32"/>
      <c r="P72" s="32"/>
      <c r="Q72" s="35"/>
      <c r="R72" s="35"/>
      <c r="S72" s="35"/>
      <c r="T72" s="40">
        <f t="shared" si="42"/>
        <v>0</v>
      </c>
      <c r="U72" s="35"/>
      <c r="V72" s="35"/>
      <c r="W72" s="35"/>
      <c r="X72" s="40">
        <f t="shared" si="43"/>
        <v>0</v>
      </c>
      <c r="Y72" s="35"/>
      <c r="Z72" s="35"/>
      <c r="AA72" s="35"/>
      <c r="AB72" s="40">
        <f t="shared" si="44"/>
        <v>0</v>
      </c>
      <c r="AC72" s="35"/>
      <c r="AD72" s="35"/>
      <c r="AE72" s="35"/>
      <c r="AF72" s="40">
        <f t="shared" si="45"/>
        <v>0</v>
      </c>
      <c r="AG72" s="40">
        <f t="shared" si="40"/>
        <v>0</v>
      </c>
      <c r="AH72" s="41">
        <f t="shared" si="46"/>
        <v>0</v>
      </c>
      <c r="AI72" s="42">
        <f t="shared" si="41"/>
        <v>0</v>
      </c>
    </row>
    <row r="73" spans="1:35" ht="12.75" hidden="1" customHeight="1" outlineLevel="1">
      <c r="A73" s="16">
        <v>5</v>
      </c>
      <c r="B73" s="32"/>
      <c r="C73" s="31"/>
      <c r="D73" s="32"/>
      <c r="E73" s="32"/>
      <c r="F73" s="32"/>
      <c r="G73" s="31"/>
      <c r="H73" s="31"/>
      <c r="I73" s="29"/>
      <c r="J73" s="33"/>
      <c r="K73" s="32"/>
      <c r="L73" s="35"/>
      <c r="M73" s="35"/>
      <c r="N73" s="35"/>
      <c r="O73" s="32"/>
      <c r="P73" s="32"/>
      <c r="Q73" s="35"/>
      <c r="R73" s="35"/>
      <c r="S73" s="35"/>
      <c r="T73" s="40">
        <f t="shared" si="42"/>
        <v>0</v>
      </c>
      <c r="U73" s="35"/>
      <c r="V73" s="35"/>
      <c r="W73" s="35"/>
      <c r="X73" s="40">
        <f t="shared" si="43"/>
        <v>0</v>
      </c>
      <c r="Y73" s="35"/>
      <c r="Z73" s="35"/>
      <c r="AA73" s="35"/>
      <c r="AB73" s="40">
        <f t="shared" si="44"/>
        <v>0</v>
      </c>
      <c r="AC73" s="35"/>
      <c r="AD73" s="35"/>
      <c r="AE73" s="35"/>
      <c r="AF73" s="40">
        <f t="shared" si="45"/>
        <v>0</v>
      </c>
      <c r="AG73" s="40">
        <f t="shared" si="40"/>
        <v>0</v>
      </c>
      <c r="AH73" s="41">
        <f t="shared" si="46"/>
        <v>0</v>
      </c>
      <c r="AI73" s="42">
        <f t="shared" si="41"/>
        <v>0</v>
      </c>
    </row>
    <row r="74" spans="1:35" ht="12.75" hidden="1" customHeight="1" outlineLevel="1">
      <c r="A74" s="16">
        <v>6</v>
      </c>
      <c r="B74" s="32"/>
      <c r="C74" s="31"/>
      <c r="D74" s="32"/>
      <c r="E74" s="32"/>
      <c r="F74" s="32"/>
      <c r="G74" s="31"/>
      <c r="H74" s="31"/>
      <c r="I74" s="29"/>
      <c r="J74" s="33"/>
      <c r="K74" s="32"/>
      <c r="L74" s="35"/>
      <c r="M74" s="35"/>
      <c r="N74" s="35"/>
      <c r="O74" s="32"/>
      <c r="P74" s="32"/>
      <c r="Q74" s="35"/>
      <c r="R74" s="35"/>
      <c r="S74" s="35"/>
      <c r="T74" s="40">
        <f t="shared" si="42"/>
        <v>0</v>
      </c>
      <c r="U74" s="35"/>
      <c r="V74" s="35"/>
      <c r="W74" s="35"/>
      <c r="X74" s="40">
        <f t="shared" si="43"/>
        <v>0</v>
      </c>
      <c r="Y74" s="35"/>
      <c r="Z74" s="35"/>
      <c r="AA74" s="35"/>
      <c r="AB74" s="40">
        <f t="shared" si="44"/>
        <v>0</v>
      </c>
      <c r="AC74" s="35"/>
      <c r="AD74" s="35"/>
      <c r="AE74" s="35"/>
      <c r="AF74" s="40">
        <f t="shared" si="45"/>
        <v>0</v>
      </c>
      <c r="AG74" s="40">
        <f t="shared" si="40"/>
        <v>0</v>
      </c>
      <c r="AH74" s="41">
        <f t="shared" si="46"/>
        <v>0</v>
      </c>
      <c r="AI74" s="42">
        <f t="shared" si="41"/>
        <v>0</v>
      </c>
    </row>
    <row r="75" spans="1:35" ht="12.75" hidden="1" customHeight="1" outlineLevel="1">
      <c r="A75" s="16">
        <v>7</v>
      </c>
      <c r="B75" s="32"/>
      <c r="C75" s="31"/>
      <c r="D75" s="32"/>
      <c r="E75" s="32"/>
      <c r="F75" s="32"/>
      <c r="G75" s="31"/>
      <c r="H75" s="31"/>
      <c r="I75" s="29"/>
      <c r="J75" s="33"/>
      <c r="K75" s="32"/>
      <c r="L75" s="35"/>
      <c r="M75" s="35"/>
      <c r="N75" s="35"/>
      <c r="O75" s="32"/>
      <c r="P75" s="32"/>
      <c r="Q75" s="35"/>
      <c r="R75" s="35"/>
      <c r="S75" s="35"/>
      <c r="T75" s="40">
        <f t="shared" si="42"/>
        <v>0</v>
      </c>
      <c r="U75" s="35"/>
      <c r="V75" s="35"/>
      <c r="W75" s="35"/>
      <c r="X75" s="40">
        <f t="shared" si="43"/>
        <v>0</v>
      </c>
      <c r="Y75" s="35"/>
      <c r="Z75" s="35"/>
      <c r="AA75" s="35"/>
      <c r="AB75" s="40">
        <f t="shared" si="44"/>
        <v>0</v>
      </c>
      <c r="AC75" s="35"/>
      <c r="AD75" s="35"/>
      <c r="AE75" s="35"/>
      <c r="AF75" s="40">
        <f t="shared" si="45"/>
        <v>0</v>
      </c>
      <c r="AG75" s="40">
        <f t="shared" si="40"/>
        <v>0</v>
      </c>
      <c r="AH75" s="41">
        <f t="shared" si="46"/>
        <v>0</v>
      </c>
      <c r="AI75" s="42">
        <f t="shared" si="41"/>
        <v>0</v>
      </c>
    </row>
    <row r="76" spans="1:35" ht="12.75" hidden="1" customHeight="1" outlineLevel="1">
      <c r="A76" s="16">
        <v>8</v>
      </c>
      <c r="B76" s="32"/>
      <c r="C76" s="31"/>
      <c r="D76" s="32"/>
      <c r="E76" s="32"/>
      <c r="F76" s="32"/>
      <c r="G76" s="31"/>
      <c r="H76" s="31"/>
      <c r="I76" s="29"/>
      <c r="J76" s="33"/>
      <c r="K76" s="32"/>
      <c r="L76" s="35"/>
      <c r="M76" s="35"/>
      <c r="N76" s="35"/>
      <c r="O76" s="32"/>
      <c r="P76" s="32"/>
      <c r="Q76" s="35"/>
      <c r="R76" s="35"/>
      <c r="S76" s="35"/>
      <c r="T76" s="40">
        <f t="shared" si="42"/>
        <v>0</v>
      </c>
      <c r="U76" s="35"/>
      <c r="V76" s="35"/>
      <c r="W76" s="35"/>
      <c r="X76" s="40">
        <f t="shared" si="43"/>
        <v>0</v>
      </c>
      <c r="Y76" s="35"/>
      <c r="Z76" s="35"/>
      <c r="AA76" s="35"/>
      <c r="AB76" s="40">
        <f t="shared" si="44"/>
        <v>0</v>
      </c>
      <c r="AC76" s="35"/>
      <c r="AD76" s="35"/>
      <c r="AE76" s="35"/>
      <c r="AF76" s="40">
        <f t="shared" si="45"/>
        <v>0</v>
      </c>
      <c r="AG76" s="40">
        <f t="shared" si="40"/>
        <v>0</v>
      </c>
      <c r="AH76" s="41">
        <f t="shared" si="46"/>
        <v>0</v>
      </c>
      <c r="AI76" s="42">
        <f t="shared" si="41"/>
        <v>0</v>
      </c>
    </row>
    <row r="77" spans="1:35" ht="12.75" hidden="1" customHeight="1" outlineLevel="1">
      <c r="A77" s="16">
        <v>9</v>
      </c>
      <c r="B77" s="32"/>
      <c r="C77" s="31"/>
      <c r="D77" s="32"/>
      <c r="E77" s="32"/>
      <c r="F77" s="32"/>
      <c r="G77" s="31"/>
      <c r="H77" s="31"/>
      <c r="I77" s="29"/>
      <c r="J77" s="33"/>
      <c r="K77" s="32"/>
      <c r="L77" s="35"/>
      <c r="M77" s="35"/>
      <c r="N77" s="35"/>
      <c r="O77" s="32"/>
      <c r="P77" s="32"/>
      <c r="Q77" s="35"/>
      <c r="R77" s="35"/>
      <c r="S77" s="35"/>
      <c r="T77" s="40">
        <f t="shared" si="42"/>
        <v>0</v>
      </c>
      <c r="U77" s="35"/>
      <c r="V77" s="35"/>
      <c r="W77" s="35"/>
      <c r="X77" s="40">
        <f t="shared" si="43"/>
        <v>0</v>
      </c>
      <c r="Y77" s="35"/>
      <c r="Z77" s="35"/>
      <c r="AA77" s="35"/>
      <c r="AB77" s="40">
        <f t="shared" si="44"/>
        <v>0</v>
      </c>
      <c r="AC77" s="35"/>
      <c r="AD77" s="35"/>
      <c r="AE77" s="35"/>
      <c r="AF77" s="40">
        <f t="shared" si="45"/>
        <v>0</v>
      </c>
      <c r="AG77" s="40">
        <f t="shared" si="40"/>
        <v>0</v>
      </c>
      <c r="AH77" s="41">
        <f t="shared" si="46"/>
        <v>0</v>
      </c>
      <c r="AI77" s="42">
        <f t="shared" si="41"/>
        <v>0</v>
      </c>
    </row>
    <row r="78" spans="1:35" ht="12.75" hidden="1" customHeight="1" outlineLevel="1">
      <c r="A78" s="16">
        <v>10</v>
      </c>
      <c r="B78" s="32"/>
      <c r="C78" s="31"/>
      <c r="D78" s="32"/>
      <c r="E78" s="32"/>
      <c r="F78" s="32"/>
      <c r="G78" s="31"/>
      <c r="H78" s="31"/>
      <c r="I78" s="29"/>
      <c r="J78" s="34"/>
      <c r="K78" s="32"/>
      <c r="L78" s="35"/>
      <c r="M78" s="35"/>
      <c r="N78" s="35"/>
      <c r="O78" s="32"/>
      <c r="P78" s="32"/>
      <c r="Q78" s="35"/>
      <c r="R78" s="35"/>
      <c r="S78" s="35"/>
      <c r="T78" s="40">
        <f t="shared" si="42"/>
        <v>0</v>
      </c>
      <c r="U78" s="35"/>
      <c r="V78" s="35"/>
      <c r="W78" s="35"/>
      <c r="X78" s="40">
        <f t="shared" si="43"/>
        <v>0</v>
      </c>
      <c r="Y78" s="35"/>
      <c r="Z78" s="35"/>
      <c r="AA78" s="35"/>
      <c r="AB78" s="40">
        <f t="shared" si="44"/>
        <v>0</v>
      </c>
      <c r="AC78" s="35"/>
      <c r="AD78" s="35"/>
      <c r="AE78" s="35"/>
      <c r="AF78" s="40">
        <f t="shared" si="45"/>
        <v>0</v>
      </c>
      <c r="AG78" s="40">
        <f t="shared" si="40"/>
        <v>0</v>
      </c>
      <c r="AH78" s="41">
        <f t="shared" si="46"/>
        <v>0</v>
      </c>
      <c r="AI78" s="42">
        <f t="shared" si="41"/>
        <v>0</v>
      </c>
    </row>
    <row r="79" spans="1:35" ht="12.75" customHeight="1" collapsed="1">
      <c r="A79" s="181" t="s">
        <v>61</v>
      </c>
      <c r="B79" s="182"/>
      <c r="C79" s="182"/>
      <c r="D79" s="182"/>
      <c r="E79" s="182"/>
      <c r="F79" s="182"/>
      <c r="G79" s="182"/>
      <c r="H79" s="183"/>
      <c r="I79" s="55">
        <f>SUM(I69:I78)</f>
        <v>0</v>
      </c>
      <c r="J79" s="55">
        <f>SUM(J69:J78)</f>
        <v>0</v>
      </c>
      <c r="K79" s="74"/>
      <c r="L79" s="55">
        <f>SUM(L69:L78)</f>
        <v>0</v>
      </c>
      <c r="M79" s="55">
        <f>SUM(M69:M78)</f>
        <v>0</v>
      </c>
      <c r="N79" s="55">
        <f>SUM(N69:N78)</f>
        <v>0</v>
      </c>
      <c r="O79" s="57"/>
      <c r="P79" s="75"/>
      <c r="Q79" s="55">
        <f t="shared" ref="Q79:AG79" si="47">SUM(Q69:Q78)</f>
        <v>0</v>
      </c>
      <c r="R79" s="55">
        <f t="shared" si="47"/>
        <v>0</v>
      </c>
      <c r="S79" s="55">
        <f t="shared" si="47"/>
        <v>0</v>
      </c>
      <c r="T79" s="60">
        <f t="shared" si="47"/>
        <v>0</v>
      </c>
      <c r="U79" s="55">
        <f t="shared" si="47"/>
        <v>0</v>
      </c>
      <c r="V79" s="55">
        <f t="shared" si="47"/>
        <v>0</v>
      </c>
      <c r="W79" s="55">
        <f t="shared" si="47"/>
        <v>0</v>
      </c>
      <c r="X79" s="60">
        <f t="shared" si="47"/>
        <v>0</v>
      </c>
      <c r="Y79" s="55">
        <f t="shared" si="47"/>
        <v>0</v>
      </c>
      <c r="Z79" s="55">
        <f t="shared" si="47"/>
        <v>0</v>
      </c>
      <c r="AA79" s="55">
        <f t="shared" si="47"/>
        <v>0</v>
      </c>
      <c r="AB79" s="60">
        <f t="shared" si="47"/>
        <v>0</v>
      </c>
      <c r="AC79" s="55">
        <f t="shared" si="47"/>
        <v>0</v>
      </c>
      <c r="AD79" s="55">
        <f t="shared" si="47"/>
        <v>0</v>
      </c>
      <c r="AE79" s="55">
        <f t="shared" si="47"/>
        <v>0</v>
      </c>
      <c r="AF79" s="60">
        <f t="shared" si="47"/>
        <v>0</v>
      </c>
      <c r="AG79" s="53">
        <f t="shared" si="47"/>
        <v>0</v>
      </c>
      <c r="AH79" s="54">
        <f>IF(ISERROR(AG79/I79),0,AG79/I79)</f>
        <v>0</v>
      </c>
      <c r="AI79" s="54">
        <f>IF(ISERROR(AG79/$AG$191),0,AG79/$AG$191)</f>
        <v>0</v>
      </c>
    </row>
    <row r="80" spans="1:35" ht="12.75" customHeight="1">
      <c r="A80" s="36"/>
      <c r="B80" s="187" t="s">
        <v>16</v>
      </c>
      <c r="C80" s="188"/>
      <c r="D80" s="189"/>
      <c r="E80" s="18"/>
      <c r="F80" s="19"/>
      <c r="G80" s="20"/>
      <c r="H80" s="20"/>
      <c r="I80" s="21"/>
      <c r="J80" s="22"/>
      <c r="K80" s="23"/>
      <c r="L80" s="24"/>
      <c r="M80" s="24"/>
      <c r="N80" s="24"/>
      <c r="O80" s="19"/>
      <c r="P80" s="25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6"/>
      <c r="AI80" s="26"/>
    </row>
    <row r="81" spans="1:35" ht="12.75" hidden="1" customHeight="1" outlineLevel="1">
      <c r="A81" s="16">
        <v>1</v>
      </c>
      <c r="B81" s="28"/>
      <c r="C81" s="27"/>
      <c r="D81" s="28"/>
      <c r="E81" s="28"/>
      <c r="F81" s="28"/>
      <c r="G81" s="27"/>
      <c r="H81" s="27"/>
      <c r="I81" s="29"/>
      <c r="J81" s="30"/>
      <c r="K81" s="28"/>
      <c r="L81" s="35"/>
      <c r="M81" s="35"/>
      <c r="N81" s="35"/>
      <c r="O81" s="28"/>
      <c r="P81" s="28"/>
      <c r="Q81" s="35"/>
      <c r="R81" s="35"/>
      <c r="S81" s="35"/>
      <c r="T81" s="40">
        <f>SUM(Q81:S81)</f>
        <v>0</v>
      </c>
      <c r="U81" s="35"/>
      <c r="V81" s="35"/>
      <c r="W81" s="35"/>
      <c r="X81" s="40">
        <f>SUM(U81:W81)</f>
        <v>0</v>
      </c>
      <c r="Y81" s="35"/>
      <c r="Z81" s="35"/>
      <c r="AA81" s="35"/>
      <c r="AB81" s="40">
        <f>SUM(Y81:AA81)</f>
        <v>0</v>
      </c>
      <c r="AC81" s="35"/>
      <c r="AD81" s="35"/>
      <c r="AE81" s="35"/>
      <c r="AF81" s="40">
        <f>SUM(AC81:AE81)</f>
        <v>0</v>
      </c>
      <c r="AG81" s="40">
        <f t="shared" ref="AG81:AG90" si="48">SUM(T81,X81,AB81,AF81)</f>
        <v>0</v>
      </c>
      <c r="AH81" s="41">
        <f>IF(ISERROR(AG81/I81),0,AG81/I81)</f>
        <v>0</v>
      </c>
      <c r="AI81" s="42">
        <f t="shared" ref="AI81:AI90" si="49">IF(ISERROR(AG81/$AG$191),"-",AG81/$AG$191)</f>
        <v>0</v>
      </c>
    </row>
    <row r="82" spans="1:35" ht="12.75" hidden="1" customHeight="1" outlineLevel="1">
      <c r="A82" s="16">
        <v>2</v>
      </c>
      <c r="B82" s="32"/>
      <c r="C82" s="31"/>
      <c r="D82" s="32"/>
      <c r="E82" s="32"/>
      <c r="F82" s="32"/>
      <c r="G82" s="31"/>
      <c r="H82" s="31"/>
      <c r="I82" s="29"/>
      <c r="J82" s="33"/>
      <c r="K82" s="32"/>
      <c r="L82" s="35"/>
      <c r="M82" s="35"/>
      <c r="N82" s="35"/>
      <c r="O82" s="32"/>
      <c r="P82" s="32"/>
      <c r="Q82" s="35"/>
      <c r="R82" s="35"/>
      <c r="S82" s="35"/>
      <c r="T82" s="40">
        <f t="shared" ref="T82:T90" si="50">SUM(Q82:S82)</f>
        <v>0</v>
      </c>
      <c r="U82" s="35"/>
      <c r="V82" s="35"/>
      <c r="W82" s="35"/>
      <c r="X82" s="40">
        <f t="shared" ref="X82:X90" si="51">SUM(U82:W82)</f>
        <v>0</v>
      </c>
      <c r="Y82" s="35"/>
      <c r="Z82" s="35"/>
      <c r="AA82" s="35"/>
      <c r="AB82" s="40">
        <f t="shared" ref="AB82:AB90" si="52">SUM(Y82:AA82)</f>
        <v>0</v>
      </c>
      <c r="AC82" s="35"/>
      <c r="AD82" s="35"/>
      <c r="AE82" s="35"/>
      <c r="AF82" s="40">
        <f t="shared" ref="AF82:AF90" si="53">SUM(AC82:AE82)</f>
        <v>0</v>
      </c>
      <c r="AG82" s="40">
        <f t="shared" si="48"/>
        <v>0</v>
      </c>
      <c r="AH82" s="41">
        <f t="shared" ref="AH82:AH90" si="54">IF(ISERROR(AG82/I82),0,AG82/I82)</f>
        <v>0</v>
      </c>
      <c r="AI82" s="42">
        <f t="shared" si="49"/>
        <v>0</v>
      </c>
    </row>
    <row r="83" spans="1:35" ht="12.75" hidden="1" customHeight="1" outlineLevel="1">
      <c r="A83" s="16">
        <v>3</v>
      </c>
      <c r="B83" s="32"/>
      <c r="C83" s="31"/>
      <c r="D83" s="32"/>
      <c r="E83" s="32"/>
      <c r="F83" s="32"/>
      <c r="G83" s="31"/>
      <c r="H83" s="31"/>
      <c r="I83" s="29"/>
      <c r="J83" s="33"/>
      <c r="K83" s="32"/>
      <c r="L83" s="35"/>
      <c r="M83" s="35"/>
      <c r="N83" s="35"/>
      <c r="O83" s="32"/>
      <c r="P83" s="32"/>
      <c r="Q83" s="35"/>
      <c r="R83" s="35"/>
      <c r="S83" s="35"/>
      <c r="T83" s="40">
        <f t="shared" si="50"/>
        <v>0</v>
      </c>
      <c r="U83" s="35"/>
      <c r="V83" s="35"/>
      <c r="W83" s="35"/>
      <c r="X83" s="40">
        <f t="shared" si="51"/>
        <v>0</v>
      </c>
      <c r="Y83" s="35"/>
      <c r="Z83" s="35"/>
      <c r="AA83" s="35"/>
      <c r="AB83" s="40">
        <f t="shared" si="52"/>
        <v>0</v>
      </c>
      <c r="AC83" s="35"/>
      <c r="AD83" s="35"/>
      <c r="AE83" s="35"/>
      <c r="AF83" s="40">
        <f t="shared" si="53"/>
        <v>0</v>
      </c>
      <c r="AG83" s="40">
        <f t="shared" si="48"/>
        <v>0</v>
      </c>
      <c r="AH83" s="41">
        <f t="shared" si="54"/>
        <v>0</v>
      </c>
      <c r="AI83" s="42">
        <f t="shared" si="49"/>
        <v>0</v>
      </c>
    </row>
    <row r="84" spans="1:35" ht="12.75" hidden="1" customHeight="1" outlineLevel="1">
      <c r="A84" s="16">
        <v>4</v>
      </c>
      <c r="B84" s="32"/>
      <c r="C84" s="31"/>
      <c r="D84" s="32"/>
      <c r="E84" s="32"/>
      <c r="F84" s="32"/>
      <c r="G84" s="31"/>
      <c r="H84" s="31"/>
      <c r="I84" s="29"/>
      <c r="J84" s="33"/>
      <c r="K84" s="32"/>
      <c r="L84" s="35"/>
      <c r="M84" s="35"/>
      <c r="N84" s="35"/>
      <c r="O84" s="32"/>
      <c r="P84" s="32"/>
      <c r="Q84" s="35"/>
      <c r="R84" s="35"/>
      <c r="S84" s="35"/>
      <c r="T84" s="40">
        <f t="shared" si="50"/>
        <v>0</v>
      </c>
      <c r="U84" s="35"/>
      <c r="V84" s="35"/>
      <c r="W84" s="35"/>
      <c r="X84" s="40">
        <f t="shared" si="51"/>
        <v>0</v>
      </c>
      <c r="Y84" s="35"/>
      <c r="Z84" s="35"/>
      <c r="AA84" s="35"/>
      <c r="AB84" s="40">
        <f t="shared" si="52"/>
        <v>0</v>
      </c>
      <c r="AC84" s="35"/>
      <c r="AD84" s="35"/>
      <c r="AE84" s="35"/>
      <c r="AF84" s="40">
        <f t="shared" si="53"/>
        <v>0</v>
      </c>
      <c r="AG84" s="40">
        <f t="shared" si="48"/>
        <v>0</v>
      </c>
      <c r="AH84" s="41">
        <f t="shared" si="54"/>
        <v>0</v>
      </c>
      <c r="AI84" s="42">
        <f t="shared" si="49"/>
        <v>0</v>
      </c>
    </row>
    <row r="85" spans="1:35" ht="12.75" hidden="1" customHeight="1" outlineLevel="1">
      <c r="A85" s="16">
        <v>5</v>
      </c>
      <c r="B85" s="32"/>
      <c r="C85" s="31"/>
      <c r="D85" s="32"/>
      <c r="E85" s="32"/>
      <c r="F85" s="32"/>
      <c r="G85" s="31"/>
      <c r="H85" s="31"/>
      <c r="I85" s="29"/>
      <c r="J85" s="33"/>
      <c r="K85" s="32"/>
      <c r="L85" s="35"/>
      <c r="M85" s="35"/>
      <c r="N85" s="35"/>
      <c r="O85" s="32"/>
      <c r="P85" s="32"/>
      <c r="Q85" s="35"/>
      <c r="R85" s="35"/>
      <c r="S85" s="35"/>
      <c r="T85" s="40">
        <f t="shared" si="50"/>
        <v>0</v>
      </c>
      <c r="U85" s="35"/>
      <c r="V85" s="35"/>
      <c r="W85" s="35"/>
      <c r="X85" s="40">
        <f t="shared" si="51"/>
        <v>0</v>
      </c>
      <c r="Y85" s="35"/>
      <c r="Z85" s="35"/>
      <c r="AA85" s="35"/>
      <c r="AB85" s="40">
        <f t="shared" si="52"/>
        <v>0</v>
      </c>
      <c r="AC85" s="35"/>
      <c r="AD85" s="35"/>
      <c r="AE85" s="35"/>
      <c r="AF85" s="40">
        <f t="shared" si="53"/>
        <v>0</v>
      </c>
      <c r="AG85" s="40">
        <f t="shared" si="48"/>
        <v>0</v>
      </c>
      <c r="AH85" s="41">
        <f t="shared" si="54"/>
        <v>0</v>
      </c>
      <c r="AI85" s="42">
        <f t="shared" si="49"/>
        <v>0</v>
      </c>
    </row>
    <row r="86" spans="1:35" ht="12.75" hidden="1" customHeight="1" outlineLevel="1">
      <c r="A86" s="16">
        <v>6</v>
      </c>
      <c r="B86" s="32"/>
      <c r="C86" s="31"/>
      <c r="D86" s="32"/>
      <c r="E86" s="32"/>
      <c r="F86" s="32"/>
      <c r="G86" s="31"/>
      <c r="H86" s="31"/>
      <c r="I86" s="29"/>
      <c r="J86" s="33"/>
      <c r="K86" s="32"/>
      <c r="L86" s="35"/>
      <c r="M86" s="35"/>
      <c r="N86" s="35"/>
      <c r="O86" s="32"/>
      <c r="P86" s="32"/>
      <c r="Q86" s="35"/>
      <c r="R86" s="35"/>
      <c r="S86" s="35"/>
      <c r="T86" s="40">
        <f t="shared" si="50"/>
        <v>0</v>
      </c>
      <c r="U86" s="35"/>
      <c r="V86" s="35"/>
      <c r="W86" s="35"/>
      <c r="X86" s="40">
        <f t="shared" si="51"/>
        <v>0</v>
      </c>
      <c r="Y86" s="35"/>
      <c r="Z86" s="35"/>
      <c r="AA86" s="35"/>
      <c r="AB86" s="40">
        <f t="shared" si="52"/>
        <v>0</v>
      </c>
      <c r="AC86" s="35"/>
      <c r="AD86" s="35"/>
      <c r="AE86" s="35"/>
      <c r="AF86" s="40">
        <f t="shared" si="53"/>
        <v>0</v>
      </c>
      <c r="AG86" s="40">
        <f t="shared" si="48"/>
        <v>0</v>
      </c>
      <c r="AH86" s="41">
        <f t="shared" si="54"/>
        <v>0</v>
      </c>
      <c r="AI86" s="42">
        <f t="shared" si="49"/>
        <v>0</v>
      </c>
    </row>
    <row r="87" spans="1:35" ht="12.75" hidden="1" customHeight="1" outlineLevel="1">
      <c r="A87" s="16">
        <v>7</v>
      </c>
      <c r="B87" s="32"/>
      <c r="C87" s="31"/>
      <c r="D87" s="32"/>
      <c r="E87" s="32"/>
      <c r="F87" s="32"/>
      <c r="G87" s="31"/>
      <c r="H87" s="31"/>
      <c r="I87" s="29"/>
      <c r="J87" s="33"/>
      <c r="K87" s="32"/>
      <c r="L87" s="35"/>
      <c r="M87" s="35"/>
      <c r="N87" s="35"/>
      <c r="O87" s="32"/>
      <c r="P87" s="32"/>
      <c r="Q87" s="35"/>
      <c r="R87" s="35"/>
      <c r="S87" s="35"/>
      <c r="T87" s="40">
        <f t="shared" si="50"/>
        <v>0</v>
      </c>
      <c r="U87" s="35"/>
      <c r="V87" s="35"/>
      <c r="W87" s="35"/>
      <c r="X87" s="40">
        <f t="shared" si="51"/>
        <v>0</v>
      </c>
      <c r="Y87" s="35"/>
      <c r="Z87" s="35"/>
      <c r="AA87" s="35"/>
      <c r="AB87" s="40">
        <f t="shared" si="52"/>
        <v>0</v>
      </c>
      <c r="AC87" s="35"/>
      <c r="AD87" s="35"/>
      <c r="AE87" s="35"/>
      <c r="AF87" s="40">
        <f t="shared" si="53"/>
        <v>0</v>
      </c>
      <c r="AG87" s="40">
        <f t="shared" si="48"/>
        <v>0</v>
      </c>
      <c r="AH87" s="41">
        <f t="shared" si="54"/>
        <v>0</v>
      </c>
      <c r="AI87" s="42">
        <f t="shared" si="49"/>
        <v>0</v>
      </c>
    </row>
    <row r="88" spans="1:35" ht="12.75" hidden="1" customHeight="1" outlineLevel="1">
      <c r="A88" s="16">
        <v>8</v>
      </c>
      <c r="B88" s="32"/>
      <c r="C88" s="31"/>
      <c r="D88" s="32"/>
      <c r="E88" s="32"/>
      <c r="F88" s="32"/>
      <c r="G88" s="31"/>
      <c r="H88" s="31"/>
      <c r="I88" s="29"/>
      <c r="J88" s="33"/>
      <c r="K88" s="32"/>
      <c r="L88" s="35"/>
      <c r="M88" s="35"/>
      <c r="N88" s="35"/>
      <c r="O88" s="32"/>
      <c r="P88" s="32"/>
      <c r="Q88" s="35"/>
      <c r="R88" s="35"/>
      <c r="S88" s="35"/>
      <c r="T88" s="40">
        <f t="shared" si="50"/>
        <v>0</v>
      </c>
      <c r="U88" s="35"/>
      <c r="V88" s="35"/>
      <c r="W88" s="35"/>
      <c r="X88" s="40">
        <f t="shared" si="51"/>
        <v>0</v>
      </c>
      <c r="Y88" s="35"/>
      <c r="Z88" s="35"/>
      <c r="AA88" s="35"/>
      <c r="AB88" s="40">
        <f t="shared" si="52"/>
        <v>0</v>
      </c>
      <c r="AC88" s="35"/>
      <c r="AD88" s="35"/>
      <c r="AE88" s="35"/>
      <c r="AF88" s="40">
        <f t="shared" si="53"/>
        <v>0</v>
      </c>
      <c r="AG88" s="40">
        <f t="shared" si="48"/>
        <v>0</v>
      </c>
      <c r="AH88" s="41">
        <f t="shared" si="54"/>
        <v>0</v>
      </c>
      <c r="AI88" s="42">
        <f t="shared" si="49"/>
        <v>0</v>
      </c>
    </row>
    <row r="89" spans="1:35" ht="12.75" hidden="1" customHeight="1" outlineLevel="1">
      <c r="A89" s="16">
        <v>9</v>
      </c>
      <c r="B89" s="32"/>
      <c r="C89" s="31"/>
      <c r="D89" s="32"/>
      <c r="E89" s="32"/>
      <c r="F89" s="32"/>
      <c r="G89" s="31"/>
      <c r="H89" s="31"/>
      <c r="I89" s="29"/>
      <c r="J89" s="33"/>
      <c r="K89" s="32"/>
      <c r="L89" s="35"/>
      <c r="M89" s="35"/>
      <c r="N89" s="35"/>
      <c r="O89" s="32"/>
      <c r="P89" s="32"/>
      <c r="Q89" s="35"/>
      <c r="R89" s="35"/>
      <c r="S89" s="35"/>
      <c r="T89" s="40">
        <f t="shared" si="50"/>
        <v>0</v>
      </c>
      <c r="U89" s="35"/>
      <c r="V89" s="35"/>
      <c r="W89" s="35"/>
      <c r="X89" s="40">
        <f t="shared" si="51"/>
        <v>0</v>
      </c>
      <c r="Y89" s="35"/>
      <c r="Z89" s="35"/>
      <c r="AA89" s="35"/>
      <c r="AB89" s="40">
        <f t="shared" si="52"/>
        <v>0</v>
      </c>
      <c r="AC89" s="35"/>
      <c r="AD89" s="35"/>
      <c r="AE89" s="35"/>
      <c r="AF89" s="40">
        <f t="shared" si="53"/>
        <v>0</v>
      </c>
      <c r="AG89" s="40">
        <f t="shared" si="48"/>
        <v>0</v>
      </c>
      <c r="AH89" s="41">
        <f t="shared" si="54"/>
        <v>0</v>
      </c>
      <c r="AI89" s="42">
        <f t="shared" si="49"/>
        <v>0</v>
      </c>
    </row>
    <row r="90" spans="1:35" ht="12.75" hidden="1" customHeight="1" outlineLevel="1">
      <c r="A90" s="16">
        <v>10</v>
      </c>
      <c r="B90" s="32"/>
      <c r="C90" s="31"/>
      <c r="D90" s="32"/>
      <c r="E90" s="32"/>
      <c r="F90" s="32"/>
      <c r="G90" s="31"/>
      <c r="H90" s="31"/>
      <c r="I90" s="29"/>
      <c r="J90" s="34"/>
      <c r="K90" s="32"/>
      <c r="L90" s="35"/>
      <c r="M90" s="35"/>
      <c r="N90" s="35"/>
      <c r="O90" s="32"/>
      <c r="P90" s="32"/>
      <c r="Q90" s="35"/>
      <c r="R90" s="35"/>
      <c r="S90" s="35"/>
      <c r="T90" s="40">
        <f t="shared" si="50"/>
        <v>0</v>
      </c>
      <c r="U90" s="35"/>
      <c r="V90" s="35"/>
      <c r="W90" s="35"/>
      <c r="X90" s="40">
        <f t="shared" si="51"/>
        <v>0</v>
      </c>
      <c r="Y90" s="35"/>
      <c r="Z90" s="35"/>
      <c r="AA90" s="35"/>
      <c r="AB90" s="40">
        <f t="shared" si="52"/>
        <v>0</v>
      </c>
      <c r="AC90" s="35"/>
      <c r="AD90" s="35"/>
      <c r="AE90" s="35"/>
      <c r="AF90" s="40">
        <f t="shared" si="53"/>
        <v>0</v>
      </c>
      <c r="AG90" s="40">
        <f t="shared" si="48"/>
        <v>0</v>
      </c>
      <c r="AH90" s="41">
        <f t="shared" si="54"/>
        <v>0</v>
      </c>
      <c r="AI90" s="42">
        <f t="shared" si="49"/>
        <v>0</v>
      </c>
    </row>
    <row r="91" spans="1:35" ht="12.75" customHeight="1" collapsed="1">
      <c r="A91" s="181" t="s">
        <v>62</v>
      </c>
      <c r="B91" s="182"/>
      <c r="C91" s="182"/>
      <c r="D91" s="182"/>
      <c r="E91" s="182"/>
      <c r="F91" s="182"/>
      <c r="G91" s="182"/>
      <c r="H91" s="183"/>
      <c r="I91" s="55">
        <f>SUM(I81:I90)</f>
        <v>0</v>
      </c>
      <c r="J91" s="55">
        <f>SUM(J81:J90)</f>
        <v>0</v>
      </c>
      <c r="K91" s="74"/>
      <c r="L91" s="55">
        <f>SUM(L81:L90)</f>
        <v>0</v>
      </c>
      <c r="M91" s="55">
        <f>SUM(M81:M90)</f>
        <v>0</v>
      </c>
      <c r="N91" s="55">
        <f>SUM(N81:N90)</f>
        <v>0</v>
      </c>
      <c r="O91" s="57"/>
      <c r="P91" s="75"/>
      <c r="Q91" s="55">
        <f t="shared" ref="Q91:AG91" si="55">SUM(Q81:Q90)</f>
        <v>0</v>
      </c>
      <c r="R91" s="55">
        <f t="shared" si="55"/>
        <v>0</v>
      </c>
      <c r="S91" s="55">
        <f t="shared" si="55"/>
        <v>0</v>
      </c>
      <c r="T91" s="60">
        <f t="shared" si="55"/>
        <v>0</v>
      </c>
      <c r="U91" s="55">
        <f t="shared" si="55"/>
        <v>0</v>
      </c>
      <c r="V91" s="55">
        <f t="shared" si="55"/>
        <v>0</v>
      </c>
      <c r="W91" s="55">
        <f t="shared" si="55"/>
        <v>0</v>
      </c>
      <c r="X91" s="60">
        <f t="shared" si="55"/>
        <v>0</v>
      </c>
      <c r="Y91" s="55">
        <f t="shared" si="55"/>
        <v>0</v>
      </c>
      <c r="Z91" s="55">
        <f t="shared" si="55"/>
        <v>0</v>
      </c>
      <c r="AA91" s="55">
        <f t="shared" si="55"/>
        <v>0</v>
      </c>
      <c r="AB91" s="60">
        <f t="shared" si="55"/>
        <v>0</v>
      </c>
      <c r="AC91" s="55">
        <f t="shared" si="55"/>
        <v>0</v>
      </c>
      <c r="AD91" s="55">
        <f t="shared" si="55"/>
        <v>0</v>
      </c>
      <c r="AE91" s="55">
        <f t="shared" si="55"/>
        <v>0</v>
      </c>
      <c r="AF91" s="60">
        <f t="shared" si="55"/>
        <v>0</v>
      </c>
      <c r="AG91" s="53">
        <f t="shared" si="55"/>
        <v>0</v>
      </c>
      <c r="AH91" s="54">
        <f>IF(ISERROR(AG91/I91),0,AG91/I91)</f>
        <v>0</v>
      </c>
      <c r="AI91" s="54">
        <f>IF(ISERROR(AG91/$AG$191),0,AG91/$AG$191)</f>
        <v>0</v>
      </c>
    </row>
    <row r="92" spans="1:35" ht="12.75" customHeight="1">
      <c r="A92" s="36"/>
      <c r="B92" s="187" t="s">
        <v>63</v>
      </c>
      <c r="C92" s="188"/>
      <c r="D92" s="189"/>
      <c r="E92" s="18"/>
      <c r="F92" s="19"/>
      <c r="G92" s="20"/>
      <c r="H92" s="20"/>
      <c r="I92" s="21"/>
      <c r="J92" s="22"/>
      <c r="K92" s="23"/>
      <c r="L92" s="24"/>
      <c r="M92" s="24"/>
      <c r="N92" s="24"/>
      <c r="O92" s="19"/>
      <c r="P92" s="25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6"/>
      <c r="AI92" s="26"/>
    </row>
    <row r="93" spans="1:35" ht="12.75" hidden="1" customHeight="1" outlineLevel="1">
      <c r="A93" s="16">
        <v>1</v>
      </c>
      <c r="B93" s="28"/>
      <c r="C93" s="27"/>
      <c r="D93" s="28"/>
      <c r="E93" s="28"/>
      <c r="F93" s="28"/>
      <c r="G93" s="27"/>
      <c r="H93" s="27"/>
      <c r="I93" s="29"/>
      <c r="J93" s="30"/>
      <c r="K93" s="28"/>
      <c r="L93" s="35"/>
      <c r="M93" s="35"/>
      <c r="N93" s="35"/>
      <c r="O93" s="28"/>
      <c r="P93" s="28"/>
      <c r="Q93" s="35"/>
      <c r="R93" s="35"/>
      <c r="S93" s="35"/>
      <c r="T93" s="40">
        <f>SUM(Q93:S93)</f>
        <v>0</v>
      </c>
      <c r="U93" s="35"/>
      <c r="V93" s="35"/>
      <c r="W93" s="35"/>
      <c r="X93" s="40">
        <f>SUM(U93:W93)</f>
        <v>0</v>
      </c>
      <c r="Y93" s="35"/>
      <c r="Z93" s="35"/>
      <c r="AA93" s="35"/>
      <c r="AB93" s="40">
        <f>SUM(Y93:AA93)</f>
        <v>0</v>
      </c>
      <c r="AC93" s="35"/>
      <c r="AD93" s="35"/>
      <c r="AE93" s="35"/>
      <c r="AF93" s="40">
        <f>SUM(AC93:AE93)</f>
        <v>0</v>
      </c>
      <c r="AG93" s="40">
        <f t="shared" ref="AG93:AG102" si="56">SUM(T93,X93,AB93,AF93)</f>
        <v>0</v>
      </c>
      <c r="AH93" s="41">
        <f>IF(ISERROR(AG93/I93),0,AG93/I93)</f>
        <v>0</v>
      </c>
      <c r="AI93" s="42">
        <f t="shared" ref="AI93:AI102" si="57">IF(ISERROR(AG93/$AG$191),"-",AG93/$AG$191)</f>
        <v>0</v>
      </c>
    </row>
    <row r="94" spans="1:35" ht="12.75" hidden="1" customHeight="1" outlineLevel="1">
      <c r="A94" s="16">
        <v>2</v>
      </c>
      <c r="B94" s="32"/>
      <c r="C94" s="31"/>
      <c r="D94" s="32"/>
      <c r="E94" s="32"/>
      <c r="F94" s="32"/>
      <c r="G94" s="31"/>
      <c r="H94" s="31"/>
      <c r="I94" s="29"/>
      <c r="J94" s="33"/>
      <c r="K94" s="32"/>
      <c r="L94" s="35"/>
      <c r="M94" s="35"/>
      <c r="N94" s="35"/>
      <c r="O94" s="32"/>
      <c r="P94" s="32"/>
      <c r="Q94" s="35"/>
      <c r="R94" s="35"/>
      <c r="S94" s="35"/>
      <c r="T94" s="40">
        <f t="shared" ref="T94:T102" si="58">SUM(Q94:S94)</f>
        <v>0</v>
      </c>
      <c r="U94" s="35"/>
      <c r="V94" s="35"/>
      <c r="W94" s="35"/>
      <c r="X94" s="40">
        <f t="shared" ref="X94:X102" si="59">SUM(U94:W94)</f>
        <v>0</v>
      </c>
      <c r="Y94" s="35"/>
      <c r="Z94" s="35"/>
      <c r="AA94" s="35"/>
      <c r="AB94" s="40">
        <f t="shared" ref="AB94:AB102" si="60">SUM(Y94:AA94)</f>
        <v>0</v>
      </c>
      <c r="AC94" s="35"/>
      <c r="AD94" s="35"/>
      <c r="AE94" s="35"/>
      <c r="AF94" s="40">
        <f t="shared" ref="AF94:AF102" si="61">SUM(AC94:AE94)</f>
        <v>0</v>
      </c>
      <c r="AG94" s="40">
        <f t="shared" si="56"/>
        <v>0</v>
      </c>
      <c r="AH94" s="41">
        <f t="shared" ref="AH94:AH102" si="62">IF(ISERROR(AG94/I94),0,AG94/I94)</f>
        <v>0</v>
      </c>
      <c r="AI94" s="42">
        <f t="shared" si="57"/>
        <v>0</v>
      </c>
    </row>
    <row r="95" spans="1:35" ht="12.75" hidden="1" customHeight="1" outlineLevel="1">
      <c r="A95" s="16">
        <v>3</v>
      </c>
      <c r="B95" s="32"/>
      <c r="C95" s="31"/>
      <c r="D95" s="32"/>
      <c r="E95" s="32"/>
      <c r="F95" s="32"/>
      <c r="G95" s="31"/>
      <c r="H95" s="31"/>
      <c r="I95" s="29"/>
      <c r="J95" s="33"/>
      <c r="K95" s="32"/>
      <c r="L95" s="35"/>
      <c r="M95" s="35"/>
      <c r="N95" s="35"/>
      <c r="O95" s="32"/>
      <c r="P95" s="32"/>
      <c r="Q95" s="35"/>
      <c r="R95" s="35"/>
      <c r="S95" s="35"/>
      <c r="T95" s="40">
        <f t="shared" si="58"/>
        <v>0</v>
      </c>
      <c r="U95" s="35"/>
      <c r="V95" s="35"/>
      <c r="W95" s="35"/>
      <c r="X95" s="40">
        <f t="shared" si="59"/>
        <v>0</v>
      </c>
      <c r="Y95" s="35"/>
      <c r="Z95" s="35"/>
      <c r="AA95" s="35"/>
      <c r="AB95" s="40">
        <f t="shared" si="60"/>
        <v>0</v>
      </c>
      <c r="AC95" s="35"/>
      <c r="AD95" s="35"/>
      <c r="AE95" s="35"/>
      <c r="AF95" s="40">
        <f t="shared" si="61"/>
        <v>0</v>
      </c>
      <c r="AG95" s="40">
        <f t="shared" si="56"/>
        <v>0</v>
      </c>
      <c r="AH95" s="41">
        <f t="shared" si="62"/>
        <v>0</v>
      </c>
      <c r="AI95" s="42">
        <f t="shared" si="57"/>
        <v>0</v>
      </c>
    </row>
    <row r="96" spans="1:35" ht="12.75" hidden="1" customHeight="1" outlineLevel="1">
      <c r="A96" s="16">
        <v>4</v>
      </c>
      <c r="B96" s="32"/>
      <c r="C96" s="31"/>
      <c r="D96" s="32"/>
      <c r="E96" s="32"/>
      <c r="F96" s="32"/>
      <c r="G96" s="31"/>
      <c r="H96" s="31"/>
      <c r="I96" s="29"/>
      <c r="J96" s="33"/>
      <c r="K96" s="32"/>
      <c r="L96" s="35"/>
      <c r="M96" s="35"/>
      <c r="N96" s="35"/>
      <c r="O96" s="32"/>
      <c r="P96" s="32"/>
      <c r="Q96" s="35"/>
      <c r="R96" s="35"/>
      <c r="S96" s="35"/>
      <c r="T96" s="40">
        <f t="shared" si="58"/>
        <v>0</v>
      </c>
      <c r="U96" s="35"/>
      <c r="V96" s="35"/>
      <c r="W96" s="35"/>
      <c r="X96" s="40">
        <f t="shared" si="59"/>
        <v>0</v>
      </c>
      <c r="Y96" s="35"/>
      <c r="Z96" s="35"/>
      <c r="AA96" s="35"/>
      <c r="AB96" s="40">
        <f t="shared" si="60"/>
        <v>0</v>
      </c>
      <c r="AC96" s="35"/>
      <c r="AD96" s="35"/>
      <c r="AE96" s="35"/>
      <c r="AF96" s="40">
        <f t="shared" si="61"/>
        <v>0</v>
      </c>
      <c r="AG96" s="40">
        <f t="shared" si="56"/>
        <v>0</v>
      </c>
      <c r="AH96" s="41">
        <f t="shared" si="62"/>
        <v>0</v>
      </c>
      <c r="AI96" s="42">
        <f t="shared" si="57"/>
        <v>0</v>
      </c>
    </row>
    <row r="97" spans="1:35" ht="12.75" hidden="1" customHeight="1" outlineLevel="1">
      <c r="A97" s="16">
        <v>5</v>
      </c>
      <c r="B97" s="32"/>
      <c r="C97" s="31"/>
      <c r="D97" s="32"/>
      <c r="E97" s="32"/>
      <c r="F97" s="32"/>
      <c r="G97" s="31"/>
      <c r="H97" s="31"/>
      <c r="I97" s="29"/>
      <c r="J97" s="33"/>
      <c r="K97" s="32"/>
      <c r="L97" s="35"/>
      <c r="M97" s="35"/>
      <c r="N97" s="35"/>
      <c r="O97" s="32"/>
      <c r="P97" s="32"/>
      <c r="Q97" s="35"/>
      <c r="R97" s="35"/>
      <c r="S97" s="35"/>
      <c r="T97" s="40">
        <f t="shared" si="58"/>
        <v>0</v>
      </c>
      <c r="U97" s="35"/>
      <c r="V97" s="35"/>
      <c r="W97" s="35"/>
      <c r="X97" s="40">
        <f t="shared" si="59"/>
        <v>0</v>
      </c>
      <c r="Y97" s="35"/>
      <c r="Z97" s="35"/>
      <c r="AA97" s="35"/>
      <c r="AB97" s="40">
        <f t="shared" si="60"/>
        <v>0</v>
      </c>
      <c r="AC97" s="35"/>
      <c r="AD97" s="35"/>
      <c r="AE97" s="35"/>
      <c r="AF97" s="40">
        <f t="shared" si="61"/>
        <v>0</v>
      </c>
      <c r="AG97" s="40">
        <f t="shared" si="56"/>
        <v>0</v>
      </c>
      <c r="AH97" s="41">
        <f t="shared" si="62"/>
        <v>0</v>
      </c>
      <c r="AI97" s="42">
        <f t="shared" si="57"/>
        <v>0</v>
      </c>
    </row>
    <row r="98" spans="1:35" ht="12.75" hidden="1" customHeight="1" outlineLevel="1">
      <c r="A98" s="16">
        <v>6</v>
      </c>
      <c r="B98" s="32"/>
      <c r="C98" s="31"/>
      <c r="D98" s="32"/>
      <c r="E98" s="32"/>
      <c r="F98" s="32"/>
      <c r="G98" s="31"/>
      <c r="H98" s="31"/>
      <c r="I98" s="29"/>
      <c r="J98" s="33"/>
      <c r="K98" s="32"/>
      <c r="L98" s="35"/>
      <c r="M98" s="35"/>
      <c r="N98" s="35"/>
      <c r="O98" s="32"/>
      <c r="P98" s="32"/>
      <c r="Q98" s="35"/>
      <c r="R98" s="35"/>
      <c r="S98" s="35"/>
      <c r="T98" s="40">
        <f t="shared" si="58"/>
        <v>0</v>
      </c>
      <c r="U98" s="35"/>
      <c r="V98" s="35"/>
      <c r="W98" s="35"/>
      <c r="X98" s="40">
        <f t="shared" si="59"/>
        <v>0</v>
      </c>
      <c r="Y98" s="35"/>
      <c r="Z98" s="35"/>
      <c r="AA98" s="35"/>
      <c r="AB98" s="40">
        <f t="shared" si="60"/>
        <v>0</v>
      </c>
      <c r="AC98" s="35"/>
      <c r="AD98" s="35"/>
      <c r="AE98" s="35"/>
      <c r="AF98" s="40">
        <f t="shared" si="61"/>
        <v>0</v>
      </c>
      <c r="AG98" s="40">
        <f t="shared" si="56"/>
        <v>0</v>
      </c>
      <c r="AH98" s="41">
        <f t="shared" si="62"/>
        <v>0</v>
      </c>
      <c r="AI98" s="42">
        <f t="shared" si="57"/>
        <v>0</v>
      </c>
    </row>
    <row r="99" spans="1:35" ht="12.75" hidden="1" customHeight="1" outlineLevel="1">
      <c r="A99" s="16">
        <v>7</v>
      </c>
      <c r="B99" s="32"/>
      <c r="C99" s="31"/>
      <c r="D99" s="32"/>
      <c r="E99" s="32"/>
      <c r="F99" s="32"/>
      <c r="G99" s="31"/>
      <c r="H99" s="31"/>
      <c r="I99" s="29"/>
      <c r="J99" s="33"/>
      <c r="K99" s="32"/>
      <c r="L99" s="35"/>
      <c r="M99" s="35"/>
      <c r="N99" s="35"/>
      <c r="O99" s="32"/>
      <c r="P99" s="32"/>
      <c r="Q99" s="35"/>
      <c r="R99" s="35"/>
      <c r="S99" s="35"/>
      <c r="T99" s="40">
        <f t="shared" si="58"/>
        <v>0</v>
      </c>
      <c r="U99" s="35"/>
      <c r="V99" s="35"/>
      <c r="W99" s="35"/>
      <c r="X99" s="40">
        <f t="shared" si="59"/>
        <v>0</v>
      </c>
      <c r="Y99" s="35"/>
      <c r="Z99" s="35"/>
      <c r="AA99" s="35"/>
      <c r="AB99" s="40">
        <f t="shared" si="60"/>
        <v>0</v>
      </c>
      <c r="AC99" s="35"/>
      <c r="AD99" s="35"/>
      <c r="AE99" s="35"/>
      <c r="AF99" s="40">
        <f t="shared" si="61"/>
        <v>0</v>
      </c>
      <c r="AG99" s="40">
        <f t="shared" si="56"/>
        <v>0</v>
      </c>
      <c r="AH99" s="41">
        <f t="shared" si="62"/>
        <v>0</v>
      </c>
      <c r="AI99" s="42">
        <f t="shared" si="57"/>
        <v>0</v>
      </c>
    </row>
    <row r="100" spans="1:35" ht="12.75" hidden="1" customHeight="1" outlineLevel="1">
      <c r="A100" s="16">
        <v>8</v>
      </c>
      <c r="B100" s="32"/>
      <c r="C100" s="31"/>
      <c r="D100" s="32"/>
      <c r="E100" s="32"/>
      <c r="F100" s="32"/>
      <c r="G100" s="31"/>
      <c r="H100" s="31"/>
      <c r="I100" s="29"/>
      <c r="J100" s="33"/>
      <c r="K100" s="32"/>
      <c r="L100" s="35"/>
      <c r="M100" s="35"/>
      <c r="N100" s="35"/>
      <c r="O100" s="32"/>
      <c r="P100" s="32"/>
      <c r="Q100" s="35"/>
      <c r="R100" s="35"/>
      <c r="S100" s="35"/>
      <c r="T100" s="40">
        <f t="shared" si="58"/>
        <v>0</v>
      </c>
      <c r="U100" s="35"/>
      <c r="V100" s="35"/>
      <c r="W100" s="35"/>
      <c r="X100" s="40">
        <f t="shared" si="59"/>
        <v>0</v>
      </c>
      <c r="Y100" s="35"/>
      <c r="Z100" s="35"/>
      <c r="AA100" s="35"/>
      <c r="AB100" s="40">
        <f t="shared" si="60"/>
        <v>0</v>
      </c>
      <c r="AC100" s="35"/>
      <c r="AD100" s="35"/>
      <c r="AE100" s="35"/>
      <c r="AF100" s="40">
        <f t="shared" si="61"/>
        <v>0</v>
      </c>
      <c r="AG100" s="40">
        <f t="shared" si="56"/>
        <v>0</v>
      </c>
      <c r="AH100" s="41">
        <f t="shared" si="62"/>
        <v>0</v>
      </c>
      <c r="AI100" s="42">
        <f t="shared" si="57"/>
        <v>0</v>
      </c>
    </row>
    <row r="101" spans="1:35" ht="12.75" hidden="1" customHeight="1" outlineLevel="1">
      <c r="A101" s="16">
        <v>9</v>
      </c>
      <c r="B101" s="32"/>
      <c r="C101" s="31"/>
      <c r="D101" s="32"/>
      <c r="E101" s="32"/>
      <c r="F101" s="32"/>
      <c r="G101" s="31"/>
      <c r="H101" s="31"/>
      <c r="I101" s="29"/>
      <c r="J101" s="33"/>
      <c r="K101" s="32"/>
      <c r="L101" s="35"/>
      <c r="M101" s="35"/>
      <c r="N101" s="35"/>
      <c r="O101" s="32"/>
      <c r="P101" s="32"/>
      <c r="Q101" s="35"/>
      <c r="R101" s="35"/>
      <c r="S101" s="35"/>
      <c r="T101" s="40">
        <f t="shared" si="58"/>
        <v>0</v>
      </c>
      <c r="U101" s="35"/>
      <c r="V101" s="35"/>
      <c r="W101" s="35"/>
      <c r="X101" s="40">
        <f t="shared" si="59"/>
        <v>0</v>
      </c>
      <c r="Y101" s="35"/>
      <c r="Z101" s="35"/>
      <c r="AA101" s="35"/>
      <c r="AB101" s="40">
        <f t="shared" si="60"/>
        <v>0</v>
      </c>
      <c r="AC101" s="35"/>
      <c r="AD101" s="35"/>
      <c r="AE101" s="35"/>
      <c r="AF101" s="40">
        <f t="shared" si="61"/>
        <v>0</v>
      </c>
      <c r="AG101" s="40">
        <f t="shared" si="56"/>
        <v>0</v>
      </c>
      <c r="AH101" s="41">
        <f t="shared" si="62"/>
        <v>0</v>
      </c>
      <c r="AI101" s="42">
        <f t="shared" si="57"/>
        <v>0</v>
      </c>
    </row>
    <row r="102" spans="1:35" ht="12.75" hidden="1" customHeight="1" outlineLevel="1">
      <c r="A102" s="16">
        <v>10</v>
      </c>
      <c r="B102" s="32"/>
      <c r="C102" s="31"/>
      <c r="D102" s="32"/>
      <c r="E102" s="32"/>
      <c r="F102" s="32"/>
      <c r="G102" s="31"/>
      <c r="H102" s="31"/>
      <c r="I102" s="29"/>
      <c r="J102" s="34"/>
      <c r="K102" s="32"/>
      <c r="L102" s="35"/>
      <c r="M102" s="35"/>
      <c r="N102" s="35"/>
      <c r="O102" s="32"/>
      <c r="P102" s="32"/>
      <c r="Q102" s="35"/>
      <c r="R102" s="35"/>
      <c r="S102" s="35"/>
      <c r="T102" s="40">
        <f t="shared" si="58"/>
        <v>0</v>
      </c>
      <c r="U102" s="35"/>
      <c r="V102" s="35"/>
      <c r="W102" s="35"/>
      <c r="X102" s="40">
        <f t="shared" si="59"/>
        <v>0</v>
      </c>
      <c r="Y102" s="35"/>
      <c r="Z102" s="35"/>
      <c r="AA102" s="35"/>
      <c r="AB102" s="40">
        <f t="shared" si="60"/>
        <v>0</v>
      </c>
      <c r="AC102" s="35"/>
      <c r="AD102" s="35"/>
      <c r="AE102" s="35"/>
      <c r="AF102" s="40">
        <f t="shared" si="61"/>
        <v>0</v>
      </c>
      <c r="AG102" s="40">
        <f t="shared" si="56"/>
        <v>0</v>
      </c>
      <c r="AH102" s="41">
        <f t="shared" si="62"/>
        <v>0</v>
      </c>
      <c r="AI102" s="42">
        <f t="shared" si="57"/>
        <v>0</v>
      </c>
    </row>
    <row r="103" spans="1:35" ht="12.75" customHeight="1" collapsed="1">
      <c r="A103" s="181" t="s">
        <v>64</v>
      </c>
      <c r="B103" s="182"/>
      <c r="C103" s="182"/>
      <c r="D103" s="182"/>
      <c r="E103" s="182"/>
      <c r="F103" s="182"/>
      <c r="G103" s="182"/>
      <c r="H103" s="183"/>
      <c r="I103" s="55">
        <f>SUM(I93:I102)</f>
        <v>0</v>
      </c>
      <c r="J103" s="55">
        <f>SUM(J93:J102)</f>
        <v>0</v>
      </c>
      <c r="K103" s="74"/>
      <c r="L103" s="55">
        <f>SUM(L93:L102)</f>
        <v>0</v>
      </c>
      <c r="M103" s="55">
        <f>SUM(M93:M102)</f>
        <v>0</v>
      </c>
      <c r="N103" s="55">
        <f>SUM(N93:N102)</f>
        <v>0</v>
      </c>
      <c r="O103" s="57"/>
      <c r="P103" s="75"/>
      <c r="Q103" s="55">
        <f t="shared" ref="Q103:AG103" si="63">SUM(Q93:Q102)</f>
        <v>0</v>
      </c>
      <c r="R103" s="55">
        <f t="shared" si="63"/>
        <v>0</v>
      </c>
      <c r="S103" s="55">
        <f t="shared" si="63"/>
        <v>0</v>
      </c>
      <c r="T103" s="60">
        <f t="shared" si="63"/>
        <v>0</v>
      </c>
      <c r="U103" s="55">
        <f t="shared" si="63"/>
        <v>0</v>
      </c>
      <c r="V103" s="55">
        <f t="shared" si="63"/>
        <v>0</v>
      </c>
      <c r="W103" s="55">
        <f t="shared" si="63"/>
        <v>0</v>
      </c>
      <c r="X103" s="60">
        <f t="shared" si="63"/>
        <v>0</v>
      </c>
      <c r="Y103" s="55">
        <f t="shared" si="63"/>
        <v>0</v>
      </c>
      <c r="Z103" s="55">
        <f t="shared" si="63"/>
        <v>0</v>
      </c>
      <c r="AA103" s="55">
        <f t="shared" si="63"/>
        <v>0</v>
      </c>
      <c r="AB103" s="60">
        <f t="shared" si="63"/>
        <v>0</v>
      </c>
      <c r="AC103" s="55">
        <f t="shared" si="63"/>
        <v>0</v>
      </c>
      <c r="AD103" s="55">
        <f t="shared" si="63"/>
        <v>0</v>
      </c>
      <c r="AE103" s="55">
        <f t="shared" si="63"/>
        <v>0</v>
      </c>
      <c r="AF103" s="60">
        <f t="shared" si="63"/>
        <v>0</v>
      </c>
      <c r="AG103" s="53">
        <f t="shared" si="63"/>
        <v>0</v>
      </c>
      <c r="AH103" s="54">
        <f>IF(ISERROR(AG103/I103),0,AG103/I103)</f>
        <v>0</v>
      </c>
      <c r="AI103" s="54">
        <f>IF(ISERROR(AG103/$AG$191),0,AG103/$AG$191)</f>
        <v>0</v>
      </c>
    </row>
    <row r="104" spans="1:35" ht="12.75" customHeight="1">
      <c r="A104" s="36"/>
      <c r="B104" s="187" t="s">
        <v>65</v>
      </c>
      <c r="C104" s="188"/>
      <c r="D104" s="189"/>
      <c r="E104" s="18"/>
      <c r="F104" s="19"/>
      <c r="G104" s="20"/>
      <c r="H104" s="20"/>
      <c r="I104" s="21"/>
      <c r="J104" s="22"/>
      <c r="K104" s="23"/>
      <c r="L104" s="24"/>
      <c r="M104" s="24"/>
      <c r="N104" s="24"/>
      <c r="O104" s="19"/>
      <c r="P104" s="25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6"/>
      <c r="AI104" s="26"/>
    </row>
    <row r="105" spans="1:35" ht="12.75" hidden="1" customHeight="1" outlineLevel="1">
      <c r="A105" s="16">
        <v>1</v>
      </c>
      <c r="B105" s="28"/>
      <c r="C105" s="27"/>
      <c r="D105" s="28"/>
      <c r="E105" s="28"/>
      <c r="F105" s="28"/>
      <c r="G105" s="27"/>
      <c r="H105" s="27"/>
      <c r="I105" s="29"/>
      <c r="J105" s="30"/>
      <c r="K105" s="28"/>
      <c r="L105" s="35"/>
      <c r="M105" s="35"/>
      <c r="N105" s="35"/>
      <c r="O105" s="28"/>
      <c r="P105" s="28"/>
      <c r="Q105" s="35"/>
      <c r="R105" s="35"/>
      <c r="S105" s="35"/>
      <c r="T105" s="40">
        <f>SUM(Q105:S105)</f>
        <v>0</v>
      </c>
      <c r="U105" s="35"/>
      <c r="V105" s="35"/>
      <c r="W105" s="35"/>
      <c r="X105" s="40">
        <f>SUM(U105:W105)</f>
        <v>0</v>
      </c>
      <c r="Y105" s="35"/>
      <c r="Z105" s="35"/>
      <c r="AA105" s="35"/>
      <c r="AB105" s="40">
        <f>SUM(Y105:AA105)</f>
        <v>0</v>
      </c>
      <c r="AC105" s="35"/>
      <c r="AD105" s="35"/>
      <c r="AE105" s="35"/>
      <c r="AF105" s="40">
        <f>SUM(AC105:AE105)</f>
        <v>0</v>
      </c>
      <c r="AG105" s="40">
        <f t="shared" ref="AG105:AG114" si="64">SUM(T105,X105,AB105,AF105)</f>
        <v>0</v>
      </c>
      <c r="AH105" s="41">
        <f>IF(ISERROR(AG105/I105),0,AG105/I105)</f>
        <v>0</v>
      </c>
      <c r="AI105" s="42">
        <f t="shared" ref="AI105:AI114" si="65">IF(ISERROR(AG105/$AG$191),"-",AG105/$AG$191)</f>
        <v>0</v>
      </c>
    </row>
    <row r="106" spans="1:35" ht="12.75" hidden="1" customHeight="1" outlineLevel="1">
      <c r="A106" s="16">
        <v>2</v>
      </c>
      <c r="B106" s="32"/>
      <c r="C106" s="31"/>
      <c r="D106" s="32"/>
      <c r="E106" s="32"/>
      <c r="F106" s="32"/>
      <c r="G106" s="31"/>
      <c r="H106" s="31"/>
      <c r="I106" s="29"/>
      <c r="J106" s="33"/>
      <c r="K106" s="32"/>
      <c r="L106" s="35"/>
      <c r="M106" s="35"/>
      <c r="N106" s="35"/>
      <c r="O106" s="32"/>
      <c r="P106" s="32"/>
      <c r="Q106" s="35"/>
      <c r="R106" s="35"/>
      <c r="S106" s="35"/>
      <c r="T106" s="40">
        <f t="shared" ref="T106:T114" si="66">SUM(Q106:S106)</f>
        <v>0</v>
      </c>
      <c r="U106" s="35"/>
      <c r="V106" s="35"/>
      <c r="W106" s="35"/>
      <c r="X106" s="40">
        <f t="shared" ref="X106:X114" si="67">SUM(U106:W106)</f>
        <v>0</v>
      </c>
      <c r="Y106" s="35"/>
      <c r="Z106" s="35"/>
      <c r="AA106" s="35"/>
      <c r="AB106" s="40">
        <f t="shared" ref="AB106:AB114" si="68">SUM(Y106:AA106)</f>
        <v>0</v>
      </c>
      <c r="AC106" s="35"/>
      <c r="AD106" s="35"/>
      <c r="AE106" s="35"/>
      <c r="AF106" s="40">
        <f t="shared" ref="AF106:AF114" si="69">SUM(AC106:AE106)</f>
        <v>0</v>
      </c>
      <c r="AG106" s="40">
        <f t="shared" si="64"/>
        <v>0</v>
      </c>
      <c r="AH106" s="41">
        <f t="shared" ref="AH106:AH114" si="70">IF(ISERROR(AG106/I106),0,AG106/I106)</f>
        <v>0</v>
      </c>
      <c r="AI106" s="42">
        <f t="shared" si="65"/>
        <v>0</v>
      </c>
    </row>
    <row r="107" spans="1:35" ht="12.75" hidden="1" customHeight="1" outlineLevel="1">
      <c r="A107" s="16">
        <v>3</v>
      </c>
      <c r="B107" s="32"/>
      <c r="C107" s="31"/>
      <c r="D107" s="32"/>
      <c r="E107" s="32"/>
      <c r="F107" s="32"/>
      <c r="G107" s="31"/>
      <c r="H107" s="31"/>
      <c r="I107" s="29"/>
      <c r="J107" s="33"/>
      <c r="K107" s="32"/>
      <c r="L107" s="35"/>
      <c r="M107" s="35"/>
      <c r="N107" s="35"/>
      <c r="O107" s="32"/>
      <c r="P107" s="32"/>
      <c r="Q107" s="35"/>
      <c r="R107" s="35"/>
      <c r="S107" s="35"/>
      <c r="T107" s="40">
        <f t="shared" si="66"/>
        <v>0</v>
      </c>
      <c r="U107" s="35"/>
      <c r="V107" s="35"/>
      <c r="W107" s="35"/>
      <c r="X107" s="40">
        <f t="shared" si="67"/>
        <v>0</v>
      </c>
      <c r="Y107" s="35"/>
      <c r="Z107" s="35"/>
      <c r="AA107" s="35"/>
      <c r="AB107" s="40">
        <f t="shared" si="68"/>
        <v>0</v>
      </c>
      <c r="AC107" s="35"/>
      <c r="AD107" s="35"/>
      <c r="AE107" s="35"/>
      <c r="AF107" s="40">
        <f t="shared" si="69"/>
        <v>0</v>
      </c>
      <c r="AG107" s="40">
        <f t="shared" si="64"/>
        <v>0</v>
      </c>
      <c r="AH107" s="41">
        <f t="shared" si="70"/>
        <v>0</v>
      </c>
      <c r="AI107" s="42">
        <f t="shared" si="65"/>
        <v>0</v>
      </c>
    </row>
    <row r="108" spans="1:35" ht="12.75" hidden="1" customHeight="1" outlineLevel="1">
      <c r="A108" s="16">
        <v>4</v>
      </c>
      <c r="B108" s="32"/>
      <c r="C108" s="31"/>
      <c r="D108" s="32"/>
      <c r="E108" s="32"/>
      <c r="F108" s="32"/>
      <c r="G108" s="31"/>
      <c r="H108" s="31"/>
      <c r="I108" s="29"/>
      <c r="J108" s="33"/>
      <c r="K108" s="32"/>
      <c r="L108" s="35"/>
      <c r="M108" s="35"/>
      <c r="N108" s="35"/>
      <c r="O108" s="32"/>
      <c r="P108" s="32"/>
      <c r="Q108" s="35"/>
      <c r="R108" s="35"/>
      <c r="S108" s="35"/>
      <c r="T108" s="40">
        <f t="shared" si="66"/>
        <v>0</v>
      </c>
      <c r="U108" s="35"/>
      <c r="V108" s="35"/>
      <c r="W108" s="35"/>
      <c r="X108" s="40">
        <f t="shared" si="67"/>
        <v>0</v>
      </c>
      <c r="Y108" s="35"/>
      <c r="Z108" s="35"/>
      <c r="AA108" s="35"/>
      <c r="AB108" s="40">
        <f t="shared" si="68"/>
        <v>0</v>
      </c>
      <c r="AC108" s="35"/>
      <c r="AD108" s="35"/>
      <c r="AE108" s="35"/>
      <c r="AF108" s="40">
        <f t="shared" si="69"/>
        <v>0</v>
      </c>
      <c r="AG108" s="40">
        <f t="shared" si="64"/>
        <v>0</v>
      </c>
      <c r="AH108" s="41">
        <f t="shared" si="70"/>
        <v>0</v>
      </c>
      <c r="AI108" s="42">
        <f t="shared" si="65"/>
        <v>0</v>
      </c>
    </row>
    <row r="109" spans="1:35" ht="12.75" hidden="1" customHeight="1" outlineLevel="1">
      <c r="A109" s="16">
        <v>5</v>
      </c>
      <c r="B109" s="32"/>
      <c r="C109" s="31"/>
      <c r="D109" s="32"/>
      <c r="E109" s="32"/>
      <c r="F109" s="32"/>
      <c r="G109" s="31"/>
      <c r="H109" s="31"/>
      <c r="I109" s="29"/>
      <c r="J109" s="33"/>
      <c r="K109" s="32"/>
      <c r="L109" s="35"/>
      <c r="M109" s="35"/>
      <c r="N109" s="35"/>
      <c r="O109" s="32"/>
      <c r="P109" s="32"/>
      <c r="Q109" s="35"/>
      <c r="R109" s="35"/>
      <c r="S109" s="35"/>
      <c r="T109" s="40">
        <f t="shared" si="66"/>
        <v>0</v>
      </c>
      <c r="U109" s="35"/>
      <c r="V109" s="35"/>
      <c r="W109" s="35"/>
      <c r="X109" s="40">
        <f t="shared" si="67"/>
        <v>0</v>
      </c>
      <c r="Y109" s="35"/>
      <c r="Z109" s="35"/>
      <c r="AA109" s="35"/>
      <c r="AB109" s="40">
        <f t="shared" si="68"/>
        <v>0</v>
      </c>
      <c r="AC109" s="35"/>
      <c r="AD109" s="35"/>
      <c r="AE109" s="35"/>
      <c r="AF109" s="40">
        <f t="shared" si="69"/>
        <v>0</v>
      </c>
      <c r="AG109" s="40">
        <f t="shared" si="64"/>
        <v>0</v>
      </c>
      <c r="AH109" s="41">
        <f t="shared" si="70"/>
        <v>0</v>
      </c>
      <c r="AI109" s="42">
        <f t="shared" si="65"/>
        <v>0</v>
      </c>
    </row>
    <row r="110" spans="1:35" ht="12.75" hidden="1" customHeight="1" outlineLevel="1">
      <c r="A110" s="16">
        <v>6</v>
      </c>
      <c r="B110" s="32"/>
      <c r="C110" s="31"/>
      <c r="D110" s="32"/>
      <c r="E110" s="32"/>
      <c r="F110" s="32"/>
      <c r="G110" s="31"/>
      <c r="H110" s="31"/>
      <c r="I110" s="29"/>
      <c r="J110" s="33"/>
      <c r="K110" s="32"/>
      <c r="L110" s="35"/>
      <c r="M110" s="35"/>
      <c r="N110" s="35"/>
      <c r="O110" s="32"/>
      <c r="P110" s="32"/>
      <c r="Q110" s="35"/>
      <c r="R110" s="35"/>
      <c r="S110" s="35"/>
      <c r="T110" s="40">
        <f t="shared" si="66"/>
        <v>0</v>
      </c>
      <c r="U110" s="35"/>
      <c r="V110" s="35"/>
      <c r="W110" s="35"/>
      <c r="X110" s="40">
        <f t="shared" si="67"/>
        <v>0</v>
      </c>
      <c r="Y110" s="35"/>
      <c r="Z110" s="35"/>
      <c r="AA110" s="35"/>
      <c r="AB110" s="40">
        <f t="shared" si="68"/>
        <v>0</v>
      </c>
      <c r="AC110" s="35"/>
      <c r="AD110" s="35"/>
      <c r="AE110" s="35"/>
      <c r="AF110" s="40">
        <f t="shared" si="69"/>
        <v>0</v>
      </c>
      <c r="AG110" s="40">
        <f t="shared" si="64"/>
        <v>0</v>
      </c>
      <c r="AH110" s="41">
        <f t="shared" si="70"/>
        <v>0</v>
      </c>
      <c r="AI110" s="42">
        <f t="shared" si="65"/>
        <v>0</v>
      </c>
    </row>
    <row r="111" spans="1:35" ht="12.75" hidden="1" customHeight="1" outlineLevel="1">
      <c r="A111" s="16">
        <v>7</v>
      </c>
      <c r="B111" s="32"/>
      <c r="C111" s="31"/>
      <c r="D111" s="32"/>
      <c r="E111" s="32"/>
      <c r="F111" s="32"/>
      <c r="G111" s="31"/>
      <c r="H111" s="31"/>
      <c r="I111" s="29"/>
      <c r="J111" s="33"/>
      <c r="K111" s="32"/>
      <c r="L111" s="35"/>
      <c r="M111" s="35"/>
      <c r="N111" s="35"/>
      <c r="O111" s="32"/>
      <c r="P111" s="32"/>
      <c r="Q111" s="35"/>
      <c r="R111" s="35"/>
      <c r="S111" s="35"/>
      <c r="T111" s="40">
        <f t="shared" si="66"/>
        <v>0</v>
      </c>
      <c r="U111" s="35"/>
      <c r="V111" s="35"/>
      <c r="W111" s="35"/>
      <c r="X111" s="40">
        <f t="shared" si="67"/>
        <v>0</v>
      </c>
      <c r="Y111" s="35"/>
      <c r="Z111" s="35"/>
      <c r="AA111" s="35"/>
      <c r="AB111" s="40">
        <f t="shared" si="68"/>
        <v>0</v>
      </c>
      <c r="AC111" s="35"/>
      <c r="AD111" s="35"/>
      <c r="AE111" s="35"/>
      <c r="AF111" s="40">
        <f t="shared" si="69"/>
        <v>0</v>
      </c>
      <c r="AG111" s="40">
        <f t="shared" si="64"/>
        <v>0</v>
      </c>
      <c r="AH111" s="41">
        <f t="shared" si="70"/>
        <v>0</v>
      </c>
      <c r="AI111" s="42">
        <f t="shared" si="65"/>
        <v>0</v>
      </c>
    </row>
    <row r="112" spans="1:35" ht="12.75" hidden="1" customHeight="1" outlineLevel="1">
      <c r="A112" s="16">
        <v>8</v>
      </c>
      <c r="B112" s="32"/>
      <c r="C112" s="31"/>
      <c r="D112" s="32"/>
      <c r="E112" s="32"/>
      <c r="F112" s="32"/>
      <c r="G112" s="31"/>
      <c r="H112" s="31"/>
      <c r="I112" s="29"/>
      <c r="J112" s="33"/>
      <c r="K112" s="32"/>
      <c r="L112" s="35"/>
      <c r="M112" s="35"/>
      <c r="N112" s="35"/>
      <c r="O112" s="32"/>
      <c r="P112" s="32"/>
      <c r="Q112" s="35"/>
      <c r="R112" s="35"/>
      <c r="S112" s="35"/>
      <c r="T112" s="40">
        <f t="shared" si="66"/>
        <v>0</v>
      </c>
      <c r="U112" s="35"/>
      <c r="V112" s="35"/>
      <c r="W112" s="35"/>
      <c r="X112" s="40">
        <f t="shared" si="67"/>
        <v>0</v>
      </c>
      <c r="Y112" s="35"/>
      <c r="Z112" s="35"/>
      <c r="AA112" s="35"/>
      <c r="AB112" s="40">
        <f t="shared" si="68"/>
        <v>0</v>
      </c>
      <c r="AC112" s="35"/>
      <c r="AD112" s="35"/>
      <c r="AE112" s="35"/>
      <c r="AF112" s="40">
        <f t="shared" si="69"/>
        <v>0</v>
      </c>
      <c r="AG112" s="40">
        <f t="shared" si="64"/>
        <v>0</v>
      </c>
      <c r="AH112" s="41">
        <f t="shared" si="70"/>
        <v>0</v>
      </c>
      <c r="AI112" s="42">
        <f t="shared" si="65"/>
        <v>0</v>
      </c>
    </row>
    <row r="113" spans="1:35" ht="12.75" hidden="1" customHeight="1" outlineLevel="1">
      <c r="A113" s="16">
        <v>9</v>
      </c>
      <c r="B113" s="32"/>
      <c r="C113" s="31"/>
      <c r="D113" s="32"/>
      <c r="E113" s="32"/>
      <c r="F113" s="32"/>
      <c r="G113" s="31"/>
      <c r="H113" s="31"/>
      <c r="I113" s="29"/>
      <c r="J113" s="33"/>
      <c r="K113" s="32"/>
      <c r="L113" s="35"/>
      <c r="M113" s="35"/>
      <c r="N113" s="35"/>
      <c r="O113" s="32"/>
      <c r="P113" s="32"/>
      <c r="Q113" s="35"/>
      <c r="R113" s="35"/>
      <c r="S113" s="35"/>
      <c r="T113" s="40">
        <f t="shared" si="66"/>
        <v>0</v>
      </c>
      <c r="U113" s="35"/>
      <c r="V113" s="35"/>
      <c r="W113" s="35"/>
      <c r="X113" s="40">
        <f t="shared" si="67"/>
        <v>0</v>
      </c>
      <c r="Y113" s="35"/>
      <c r="Z113" s="35"/>
      <c r="AA113" s="35"/>
      <c r="AB113" s="40">
        <f t="shared" si="68"/>
        <v>0</v>
      </c>
      <c r="AC113" s="35"/>
      <c r="AD113" s="35"/>
      <c r="AE113" s="35"/>
      <c r="AF113" s="40">
        <f t="shared" si="69"/>
        <v>0</v>
      </c>
      <c r="AG113" s="40">
        <f t="shared" si="64"/>
        <v>0</v>
      </c>
      <c r="AH113" s="41">
        <f t="shared" si="70"/>
        <v>0</v>
      </c>
      <c r="AI113" s="42">
        <f t="shared" si="65"/>
        <v>0</v>
      </c>
    </row>
    <row r="114" spans="1:35" ht="12.75" hidden="1" customHeight="1" outlineLevel="1">
      <c r="A114" s="16">
        <v>10</v>
      </c>
      <c r="B114" s="32"/>
      <c r="C114" s="31"/>
      <c r="D114" s="32"/>
      <c r="E114" s="32"/>
      <c r="F114" s="32"/>
      <c r="G114" s="31"/>
      <c r="H114" s="31"/>
      <c r="I114" s="29"/>
      <c r="J114" s="34"/>
      <c r="K114" s="32"/>
      <c r="L114" s="35"/>
      <c r="M114" s="35"/>
      <c r="N114" s="35"/>
      <c r="O114" s="32"/>
      <c r="P114" s="32"/>
      <c r="Q114" s="35"/>
      <c r="R114" s="35"/>
      <c r="S114" s="35"/>
      <c r="T114" s="40">
        <f t="shared" si="66"/>
        <v>0</v>
      </c>
      <c r="U114" s="35"/>
      <c r="V114" s="35"/>
      <c r="W114" s="35"/>
      <c r="X114" s="40">
        <f t="shared" si="67"/>
        <v>0</v>
      </c>
      <c r="Y114" s="35"/>
      <c r="Z114" s="35"/>
      <c r="AA114" s="35"/>
      <c r="AB114" s="40">
        <f t="shared" si="68"/>
        <v>0</v>
      </c>
      <c r="AC114" s="35"/>
      <c r="AD114" s="35"/>
      <c r="AE114" s="35"/>
      <c r="AF114" s="40">
        <f t="shared" si="69"/>
        <v>0</v>
      </c>
      <c r="AG114" s="40">
        <f t="shared" si="64"/>
        <v>0</v>
      </c>
      <c r="AH114" s="41">
        <f t="shared" si="70"/>
        <v>0</v>
      </c>
      <c r="AI114" s="42">
        <f t="shared" si="65"/>
        <v>0</v>
      </c>
    </row>
    <row r="115" spans="1:35" ht="12.75" customHeight="1" collapsed="1">
      <c r="A115" s="181" t="s">
        <v>66</v>
      </c>
      <c r="B115" s="182"/>
      <c r="C115" s="182"/>
      <c r="D115" s="182"/>
      <c r="E115" s="182"/>
      <c r="F115" s="182"/>
      <c r="G115" s="182"/>
      <c r="H115" s="183"/>
      <c r="I115" s="55">
        <f>SUM(I105:I114)</f>
        <v>0</v>
      </c>
      <c r="J115" s="55">
        <f>SUM(J105:J114)</f>
        <v>0</v>
      </c>
      <c r="K115" s="74"/>
      <c r="L115" s="55">
        <f>SUM(L105:L114)</f>
        <v>0</v>
      </c>
      <c r="M115" s="55">
        <f>SUM(M105:M114)</f>
        <v>0</v>
      </c>
      <c r="N115" s="55">
        <f>SUM(N105:N114)</f>
        <v>0</v>
      </c>
      <c r="O115" s="57"/>
      <c r="P115" s="75"/>
      <c r="Q115" s="55">
        <f t="shared" ref="Q115:AG115" si="71">SUM(Q105:Q114)</f>
        <v>0</v>
      </c>
      <c r="R115" s="55">
        <f t="shared" si="71"/>
        <v>0</v>
      </c>
      <c r="S115" s="55">
        <f t="shared" si="71"/>
        <v>0</v>
      </c>
      <c r="T115" s="60">
        <f t="shared" si="71"/>
        <v>0</v>
      </c>
      <c r="U115" s="55">
        <f t="shared" si="71"/>
        <v>0</v>
      </c>
      <c r="V115" s="55">
        <f t="shared" si="71"/>
        <v>0</v>
      </c>
      <c r="W115" s="55">
        <f t="shared" si="71"/>
        <v>0</v>
      </c>
      <c r="X115" s="60">
        <f t="shared" si="71"/>
        <v>0</v>
      </c>
      <c r="Y115" s="55">
        <f t="shared" si="71"/>
        <v>0</v>
      </c>
      <c r="Z115" s="55">
        <f t="shared" si="71"/>
        <v>0</v>
      </c>
      <c r="AA115" s="55">
        <f t="shared" si="71"/>
        <v>0</v>
      </c>
      <c r="AB115" s="60">
        <f t="shared" si="71"/>
        <v>0</v>
      </c>
      <c r="AC115" s="55">
        <f t="shared" si="71"/>
        <v>0</v>
      </c>
      <c r="AD115" s="55">
        <f t="shared" si="71"/>
        <v>0</v>
      </c>
      <c r="AE115" s="55">
        <f t="shared" si="71"/>
        <v>0</v>
      </c>
      <c r="AF115" s="60">
        <f t="shared" si="71"/>
        <v>0</v>
      </c>
      <c r="AG115" s="53">
        <f t="shared" si="71"/>
        <v>0</v>
      </c>
      <c r="AH115" s="54">
        <f>IF(ISERROR(AG115/I115),0,AG115/I115)</f>
        <v>0</v>
      </c>
      <c r="AI115" s="54">
        <f>IF(ISERROR(AG115/$AG$191),0,AG115/$AG$191)</f>
        <v>0</v>
      </c>
    </row>
    <row r="116" spans="1:35" ht="12.75" customHeight="1">
      <c r="A116" s="36"/>
      <c r="B116" s="187" t="s">
        <v>17</v>
      </c>
      <c r="C116" s="188"/>
      <c r="D116" s="189"/>
      <c r="E116" s="18"/>
      <c r="F116" s="19"/>
      <c r="G116" s="20"/>
      <c r="H116" s="20"/>
      <c r="I116" s="21"/>
      <c r="J116" s="22"/>
      <c r="K116" s="23"/>
      <c r="L116" s="24"/>
      <c r="M116" s="24"/>
      <c r="N116" s="24"/>
      <c r="O116" s="19"/>
      <c r="P116" s="25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6"/>
      <c r="AI116" s="26"/>
    </row>
    <row r="117" spans="1:35" ht="12.75" hidden="1" customHeight="1" outlineLevel="1">
      <c r="A117" s="16">
        <v>1</v>
      </c>
      <c r="B117" s="28"/>
      <c r="C117" s="27"/>
      <c r="D117" s="37"/>
      <c r="E117" s="39"/>
      <c r="F117" s="38"/>
      <c r="G117" s="27"/>
      <c r="H117" s="27"/>
      <c r="I117" s="29"/>
      <c r="J117" s="30"/>
      <c r="K117" s="28"/>
      <c r="L117" s="35"/>
      <c r="M117" s="35"/>
      <c r="N117" s="35"/>
      <c r="O117" s="28"/>
      <c r="P117" s="28"/>
      <c r="Q117" s="35"/>
      <c r="R117" s="35"/>
      <c r="S117" s="35"/>
      <c r="T117" s="40">
        <f>SUM(Q117:S117)</f>
        <v>0</v>
      </c>
      <c r="U117" s="35"/>
      <c r="V117" s="35"/>
      <c r="W117" s="35"/>
      <c r="X117" s="40">
        <f>SUM(U117:W117)</f>
        <v>0</v>
      </c>
      <c r="Y117" s="35"/>
      <c r="Z117" s="35"/>
      <c r="AA117" s="35"/>
      <c r="AB117" s="40">
        <f>SUM(Y117:AA117)</f>
        <v>0</v>
      </c>
      <c r="AC117" s="35"/>
      <c r="AD117" s="35"/>
      <c r="AE117" s="35"/>
      <c r="AF117" s="40">
        <f>SUM(AC117:AE117)</f>
        <v>0</v>
      </c>
      <c r="AG117" s="40">
        <f t="shared" ref="AG117:AG126" si="72">SUM(T117,X117,AB117,AF117)</f>
        <v>0</v>
      </c>
      <c r="AH117" s="41">
        <f>IF(ISERROR(AG117/I117),0,AG117/I117)</f>
        <v>0</v>
      </c>
      <c r="AI117" s="42">
        <f t="shared" ref="AI117:AI126" si="73">IF(ISERROR(AG117/$AG$191),"-",AG117/$AG$191)</f>
        <v>0</v>
      </c>
    </row>
    <row r="118" spans="1:35" ht="12.75" hidden="1" customHeight="1" outlineLevel="1">
      <c r="A118" s="16">
        <v>2</v>
      </c>
      <c r="B118" s="32"/>
      <c r="C118" s="31"/>
      <c r="D118" s="32"/>
      <c r="E118" s="28"/>
      <c r="F118" s="32"/>
      <c r="G118" s="31"/>
      <c r="H118" s="31"/>
      <c r="I118" s="29"/>
      <c r="J118" s="33"/>
      <c r="K118" s="32"/>
      <c r="L118" s="35"/>
      <c r="M118" s="35"/>
      <c r="N118" s="35"/>
      <c r="O118" s="32"/>
      <c r="P118" s="32"/>
      <c r="Q118" s="35"/>
      <c r="R118" s="35"/>
      <c r="S118" s="35"/>
      <c r="T118" s="40">
        <f t="shared" ref="T118:T126" si="74">SUM(Q118:S118)</f>
        <v>0</v>
      </c>
      <c r="U118" s="35"/>
      <c r="V118" s="35"/>
      <c r="W118" s="35"/>
      <c r="X118" s="40">
        <f t="shared" ref="X118:X126" si="75">SUM(U118:W118)</f>
        <v>0</v>
      </c>
      <c r="Y118" s="35"/>
      <c r="Z118" s="35"/>
      <c r="AA118" s="35"/>
      <c r="AB118" s="40">
        <f t="shared" ref="AB118:AB126" si="76">SUM(Y118:AA118)</f>
        <v>0</v>
      </c>
      <c r="AC118" s="35"/>
      <c r="AD118" s="35"/>
      <c r="AE118" s="35"/>
      <c r="AF118" s="40">
        <f t="shared" ref="AF118:AF126" si="77">SUM(AC118:AE118)</f>
        <v>0</v>
      </c>
      <c r="AG118" s="40">
        <f t="shared" si="72"/>
        <v>0</v>
      </c>
      <c r="AH118" s="41">
        <f t="shared" ref="AH118:AH126" si="78">IF(ISERROR(AG118/I118),0,AG118/I118)</f>
        <v>0</v>
      </c>
      <c r="AI118" s="42">
        <f t="shared" si="73"/>
        <v>0</v>
      </c>
    </row>
    <row r="119" spans="1:35" ht="12.75" hidden="1" customHeight="1" outlineLevel="1">
      <c r="A119" s="16">
        <v>3</v>
      </c>
      <c r="B119" s="32"/>
      <c r="C119" s="31"/>
      <c r="D119" s="32"/>
      <c r="E119" s="32"/>
      <c r="F119" s="32"/>
      <c r="G119" s="31"/>
      <c r="H119" s="31"/>
      <c r="I119" s="29"/>
      <c r="J119" s="33"/>
      <c r="K119" s="32"/>
      <c r="L119" s="35"/>
      <c r="M119" s="35"/>
      <c r="N119" s="35"/>
      <c r="O119" s="32"/>
      <c r="P119" s="32"/>
      <c r="Q119" s="35"/>
      <c r="R119" s="35"/>
      <c r="S119" s="35"/>
      <c r="T119" s="40">
        <f t="shared" si="74"/>
        <v>0</v>
      </c>
      <c r="U119" s="35"/>
      <c r="V119" s="35"/>
      <c r="W119" s="35"/>
      <c r="X119" s="40">
        <f t="shared" si="75"/>
        <v>0</v>
      </c>
      <c r="Y119" s="35"/>
      <c r="Z119" s="35"/>
      <c r="AA119" s="35"/>
      <c r="AB119" s="40">
        <f t="shared" si="76"/>
        <v>0</v>
      </c>
      <c r="AC119" s="35"/>
      <c r="AD119" s="35"/>
      <c r="AE119" s="35"/>
      <c r="AF119" s="40">
        <f t="shared" si="77"/>
        <v>0</v>
      </c>
      <c r="AG119" s="40">
        <f t="shared" si="72"/>
        <v>0</v>
      </c>
      <c r="AH119" s="41">
        <f t="shared" si="78"/>
        <v>0</v>
      </c>
      <c r="AI119" s="42">
        <f t="shared" si="73"/>
        <v>0</v>
      </c>
    </row>
    <row r="120" spans="1:35" ht="12.75" hidden="1" customHeight="1" outlineLevel="1">
      <c r="A120" s="16">
        <v>4</v>
      </c>
      <c r="B120" s="32"/>
      <c r="C120" s="31"/>
      <c r="D120" s="32"/>
      <c r="E120" s="32"/>
      <c r="F120" s="32"/>
      <c r="G120" s="31"/>
      <c r="H120" s="31"/>
      <c r="I120" s="29"/>
      <c r="J120" s="33"/>
      <c r="K120" s="32"/>
      <c r="L120" s="35"/>
      <c r="M120" s="35"/>
      <c r="N120" s="35"/>
      <c r="O120" s="32"/>
      <c r="P120" s="32"/>
      <c r="Q120" s="35"/>
      <c r="R120" s="35"/>
      <c r="S120" s="35"/>
      <c r="T120" s="40">
        <f t="shared" si="74"/>
        <v>0</v>
      </c>
      <c r="U120" s="35"/>
      <c r="V120" s="35"/>
      <c r="W120" s="35"/>
      <c r="X120" s="40">
        <f t="shared" si="75"/>
        <v>0</v>
      </c>
      <c r="Y120" s="35"/>
      <c r="Z120" s="35"/>
      <c r="AA120" s="35"/>
      <c r="AB120" s="40">
        <f t="shared" si="76"/>
        <v>0</v>
      </c>
      <c r="AC120" s="35"/>
      <c r="AD120" s="35"/>
      <c r="AE120" s="35"/>
      <c r="AF120" s="40">
        <f t="shared" si="77"/>
        <v>0</v>
      </c>
      <c r="AG120" s="40">
        <f t="shared" si="72"/>
        <v>0</v>
      </c>
      <c r="AH120" s="41">
        <f t="shared" si="78"/>
        <v>0</v>
      </c>
      <c r="AI120" s="42">
        <f t="shared" si="73"/>
        <v>0</v>
      </c>
    </row>
    <row r="121" spans="1:35" ht="12.75" hidden="1" customHeight="1" outlineLevel="1">
      <c r="A121" s="16">
        <v>5</v>
      </c>
      <c r="B121" s="32"/>
      <c r="C121" s="31"/>
      <c r="D121" s="32"/>
      <c r="E121" s="32"/>
      <c r="F121" s="32"/>
      <c r="G121" s="31"/>
      <c r="H121" s="31"/>
      <c r="I121" s="29"/>
      <c r="J121" s="33"/>
      <c r="K121" s="32"/>
      <c r="L121" s="35"/>
      <c r="M121" s="35"/>
      <c r="N121" s="35"/>
      <c r="O121" s="32"/>
      <c r="P121" s="32"/>
      <c r="Q121" s="35"/>
      <c r="R121" s="35"/>
      <c r="S121" s="35"/>
      <c r="T121" s="40">
        <f t="shared" si="74"/>
        <v>0</v>
      </c>
      <c r="U121" s="35"/>
      <c r="V121" s="35"/>
      <c r="W121" s="35"/>
      <c r="X121" s="40">
        <f t="shared" si="75"/>
        <v>0</v>
      </c>
      <c r="Y121" s="35"/>
      <c r="Z121" s="35"/>
      <c r="AA121" s="35"/>
      <c r="AB121" s="40">
        <f t="shared" si="76"/>
        <v>0</v>
      </c>
      <c r="AC121" s="35"/>
      <c r="AD121" s="35"/>
      <c r="AE121" s="35"/>
      <c r="AF121" s="40">
        <f t="shared" si="77"/>
        <v>0</v>
      </c>
      <c r="AG121" s="40">
        <f t="shared" si="72"/>
        <v>0</v>
      </c>
      <c r="AH121" s="41">
        <f t="shared" si="78"/>
        <v>0</v>
      </c>
      <c r="AI121" s="42">
        <f t="shared" si="73"/>
        <v>0</v>
      </c>
    </row>
    <row r="122" spans="1:35" ht="12.75" hidden="1" customHeight="1" outlineLevel="1">
      <c r="A122" s="16">
        <v>6</v>
      </c>
      <c r="B122" s="32"/>
      <c r="C122" s="31"/>
      <c r="D122" s="32"/>
      <c r="E122" s="32"/>
      <c r="F122" s="32"/>
      <c r="G122" s="31"/>
      <c r="H122" s="31"/>
      <c r="I122" s="29"/>
      <c r="J122" s="33"/>
      <c r="K122" s="32"/>
      <c r="L122" s="35"/>
      <c r="M122" s="35"/>
      <c r="N122" s="35"/>
      <c r="O122" s="32"/>
      <c r="P122" s="32"/>
      <c r="Q122" s="35"/>
      <c r="R122" s="35"/>
      <c r="S122" s="35"/>
      <c r="T122" s="40">
        <f t="shared" si="74"/>
        <v>0</v>
      </c>
      <c r="U122" s="35"/>
      <c r="V122" s="35"/>
      <c r="W122" s="35"/>
      <c r="X122" s="40">
        <f t="shared" si="75"/>
        <v>0</v>
      </c>
      <c r="Y122" s="35"/>
      <c r="Z122" s="35"/>
      <c r="AA122" s="35"/>
      <c r="AB122" s="40">
        <f t="shared" si="76"/>
        <v>0</v>
      </c>
      <c r="AC122" s="35"/>
      <c r="AD122" s="35"/>
      <c r="AE122" s="35"/>
      <c r="AF122" s="40">
        <f t="shared" si="77"/>
        <v>0</v>
      </c>
      <c r="AG122" s="40">
        <f t="shared" si="72"/>
        <v>0</v>
      </c>
      <c r="AH122" s="41">
        <f t="shared" si="78"/>
        <v>0</v>
      </c>
      <c r="AI122" s="42">
        <f t="shared" si="73"/>
        <v>0</v>
      </c>
    </row>
    <row r="123" spans="1:35" ht="12.75" hidden="1" customHeight="1" outlineLevel="1">
      <c r="A123" s="16">
        <v>7</v>
      </c>
      <c r="B123" s="32"/>
      <c r="C123" s="31"/>
      <c r="D123" s="32"/>
      <c r="E123" s="32"/>
      <c r="F123" s="32"/>
      <c r="G123" s="31"/>
      <c r="H123" s="31"/>
      <c r="I123" s="29"/>
      <c r="J123" s="33"/>
      <c r="K123" s="32"/>
      <c r="L123" s="35"/>
      <c r="M123" s="35"/>
      <c r="N123" s="35"/>
      <c r="O123" s="32"/>
      <c r="P123" s="32"/>
      <c r="Q123" s="35"/>
      <c r="R123" s="35"/>
      <c r="S123" s="35"/>
      <c r="T123" s="40">
        <f t="shared" si="74"/>
        <v>0</v>
      </c>
      <c r="U123" s="35"/>
      <c r="V123" s="35"/>
      <c r="W123" s="35"/>
      <c r="X123" s="40">
        <f t="shared" si="75"/>
        <v>0</v>
      </c>
      <c r="Y123" s="35"/>
      <c r="Z123" s="35"/>
      <c r="AA123" s="35"/>
      <c r="AB123" s="40">
        <f t="shared" si="76"/>
        <v>0</v>
      </c>
      <c r="AC123" s="35"/>
      <c r="AD123" s="35"/>
      <c r="AE123" s="35"/>
      <c r="AF123" s="40">
        <f t="shared" si="77"/>
        <v>0</v>
      </c>
      <c r="AG123" s="40">
        <f t="shared" si="72"/>
        <v>0</v>
      </c>
      <c r="AH123" s="41">
        <f t="shared" si="78"/>
        <v>0</v>
      </c>
      <c r="AI123" s="42">
        <f t="shared" si="73"/>
        <v>0</v>
      </c>
    </row>
    <row r="124" spans="1:35" ht="12.75" hidden="1" customHeight="1" outlineLevel="1">
      <c r="A124" s="16">
        <v>8</v>
      </c>
      <c r="B124" s="32"/>
      <c r="C124" s="31"/>
      <c r="D124" s="32"/>
      <c r="E124" s="32"/>
      <c r="F124" s="32"/>
      <c r="G124" s="31"/>
      <c r="H124" s="31"/>
      <c r="I124" s="29"/>
      <c r="J124" s="33"/>
      <c r="K124" s="32"/>
      <c r="L124" s="35"/>
      <c r="M124" s="35"/>
      <c r="N124" s="35"/>
      <c r="O124" s="32"/>
      <c r="P124" s="32"/>
      <c r="Q124" s="35"/>
      <c r="R124" s="35"/>
      <c r="S124" s="35"/>
      <c r="T124" s="40">
        <f t="shared" si="74"/>
        <v>0</v>
      </c>
      <c r="U124" s="35"/>
      <c r="V124" s="35"/>
      <c r="W124" s="35"/>
      <c r="X124" s="40">
        <f t="shared" si="75"/>
        <v>0</v>
      </c>
      <c r="Y124" s="35"/>
      <c r="Z124" s="35"/>
      <c r="AA124" s="35"/>
      <c r="AB124" s="40">
        <f t="shared" si="76"/>
        <v>0</v>
      </c>
      <c r="AC124" s="35"/>
      <c r="AD124" s="35"/>
      <c r="AE124" s="35"/>
      <c r="AF124" s="40">
        <f t="shared" si="77"/>
        <v>0</v>
      </c>
      <c r="AG124" s="40">
        <f t="shared" si="72"/>
        <v>0</v>
      </c>
      <c r="AH124" s="41">
        <f t="shared" si="78"/>
        <v>0</v>
      </c>
      <c r="AI124" s="42">
        <f t="shared" si="73"/>
        <v>0</v>
      </c>
    </row>
    <row r="125" spans="1:35" ht="12.75" hidden="1" customHeight="1" outlineLevel="1">
      <c r="A125" s="16">
        <v>9</v>
      </c>
      <c r="B125" s="32"/>
      <c r="C125" s="31"/>
      <c r="D125" s="32"/>
      <c r="E125" s="32"/>
      <c r="F125" s="32"/>
      <c r="G125" s="31"/>
      <c r="H125" s="31"/>
      <c r="I125" s="29"/>
      <c r="J125" s="33"/>
      <c r="K125" s="32"/>
      <c r="L125" s="35"/>
      <c r="M125" s="35"/>
      <c r="N125" s="35"/>
      <c r="O125" s="32"/>
      <c r="P125" s="32"/>
      <c r="Q125" s="35"/>
      <c r="R125" s="35"/>
      <c r="S125" s="35"/>
      <c r="T125" s="40">
        <f t="shared" si="74"/>
        <v>0</v>
      </c>
      <c r="U125" s="35"/>
      <c r="V125" s="35"/>
      <c r="W125" s="35"/>
      <c r="X125" s="40">
        <f t="shared" si="75"/>
        <v>0</v>
      </c>
      <c r="Y125" s="35"/>
      <c r="Z125" s="35"/>
      <c r="AA125" s="35"/>
      <c r="AB125" s="40">
        <f t="shared" si="76"/>
        <v>0</v>
      </c>
      <c r="AC125" s="35"/>
      <c r="AD125" s="35"/>
      <c r="AE125" s="35"/>
      <c r="AF125" s="40">
        <f t="shared" si="77"/>
        <v>0</v>
      </c>
      <c r="AG125" s="40">
        <f t="shared" si="72"/>
        <v>0</v>
      </c>
      <c r="AH125" s="41">
        <f t="shared" si="78"/>
        <v>0</v>
      </c>
      <c r="AI125" s="42">
        <f t="shared" si="73"/>
        <v>0</v>
      </c>
    </row>
    <row r="126" spans="1:35" ht="12.75" hidden="1" customHeight="1" outlineLevel="1">
      <c r="A126" s="16">
        <v>10</v>
      </c>
      <c r="B126" s="32"/>
      <c r="C126" s="31"/>
      <c r="D126" s="32"/>
      <c r="E126" s="32"/>
      <c r="F126" s="32"/>
      <c r="G126" s="31"/>
      <c r="H126" s="31"/>
      <c r="I126" s="29"/>
      <c r="J126" s="34"/>
      <c r="K126" s="32"/>
      <c r="L126" s="35"/>
      <c r="M126" s="35"/>
      <c r="N126" s="35"/>
      <c r="O126" s="32"/>
      <c r="P126" s="32"/>
      <c r="Q126" s="35"/>
      <c r="R126" s="35"/>
      <c r="S126" s="35"/>
      <c r="T126" s="40">
        <f t="shared" si="74"/>
        <v>0</v>
      </c>
      <c r="U126" s="35"/>
      <c r="V126" s="35"/>
      <c r="W126" s="35"/>
      <c r="X126" s="40">
        <f t="shared" si="75"/>
        <v>0</v>
      </c>
      <c r="Y126" s="35"/>
      <c r="Z126" s="35"/>
      <c r="AA126" s="35"/>
      <c r="AB126" s="40">
        <f t="shared" si="76"/>
        <v>0</v>
      </c>
      <c r="AC126" s="35"/>
      <c r="AD126" s="35"/>
      <c r="AE126" s="35"/>
      <c r="AF126" s="40">
        <f t="shared" si="77"/>
        <v>0</v>
      </c>
      <c r="AG126" s="40">
        <f t="shared" si="72"/>
        <v>0</v>
      </c>
      <c r="AH126" s="41">
        <f t="shared" si="78"/>
        <v>0</v>
      </c>
      <c r="AI126" s="42">
        <f t="shared" si="73"/>
        <v>0</v>
      </c>
    </row>
    <row r="127" spans="1:35" ht="12.75" customHeight="1" collapsed="1">
      <c r="A127" s="181" t="s">
        <v>67</v>
      </c>
      <c r="B127" s="182"/>
      <c r="C127" s="182"/>
      <c r="D127" s="182"/>
      <c r="E127" s="182"/>
      <c r="F127" s="182"/>
      <c r="G127" s="182"/>
      <c r="H127" s="183"/>
      <c r="I127" s="55">
        <f>SUM(I117:I126)</f>
        <v>0</v>
      </c>
      <c r="J127" s="55">
        <f>SUM(J117:J126)</f>
        <v>0</v>
      </c>
      <c r="K127" s="74"/>
      <c r="L127" s="55">
        <f>SUM(L117:L126)</f>
        <v>0</v>
      </c>
      <c r="M127" s="55">
        <f>SUM(M117:M126)</f>
        <v>0</v>
      </c>
      <c r="N127" s="55">
        <f>SUM(N117:N126)</f>
        <v>0</v>
      </c>
      <c r="O127" s="57"/>
      <c r="P127" s="75"/>
      <c r="Q127" s="55">
        <f t="shared" ref="Q127:AG127" si="79">SUM(Q117:Q126)</f>
        <v>0</v>
      </c>
      <c r="R127" s="55">
        <f t="shared" si="79"/>
        <v>0</v>
      </c>
      <c r="S127" s="55">
        <f t="shared" si="79"/>
        <v>0</v>
      </c>
      <c r="T127" s="60">
        <f t="shared" si="79"/>
        <v>0</v>
      </c>
      <c r="U127" s="55">
        <f t="shared" si="79"/>
        <v>0</v>
      </c>
      <c r="V127" s="55">
        <f t="shared" si="79"/>
        <v>0</v>
      </c>
      <c r="W127" s="55">
        <f t="shared" si="79"/>
        <v>0</v>
      </c>
      <c r="X127" s="60">
        <f t="shared" si="79"/>
        <v>0</v>
      </c>
      <c r="Y127" s="55">
        <f t="shared" si="79"/>
        <v>0</v>
      </c>
      <c r="Z127" s="55">
        <f t="shared" si="79"/>
        <v>0</v>
      </c>
      <c r="AA127" s="55">
        <f t="shared" si="79"/>
        <v>0</v>
      </c>
      <c r="AB127" s="60">
        <f t="shared" si="79"/>
        <v>0</v>
      </c>
      <c r="AC127" s="55">
        <f t="shared" si="79"/>
        <v>0</v>
      </c>
      <c r="AD127" s="55">
        <f t="shared" si="79"/>
        <v>0</v>
      </c>
      <c r="AE127" s="55">
        <f t="shared" si="79"/>
        <v>0</v>
      </c>
      <c r="AF127" s="60">
        <f t="shared" si="79"/>
        <v>0</v>
      </c>
      <c r="AG127" s="53">
        <f t="shared" si="79"/>
        <v>0</v>
      </c>
      <c r="AH127" s="54">
        <f>IF(ISERROR(AG127/I127),0,AG127/I127)</f>
        <v>0</v>
      </c>
      <c r="AI127" s="54">
        <f>IF(ISERROR(AG127/$AG$191),0,AG127/$AG$191)</f>
        <v>0</v>
      </c>
    </row>
    <row r="128" spans="1:35" ht="12.75" customHeight="1">
      <c r="A128" s="36"/>
      <c r="B128" s="187" t="s">
        <v>68</v>
      </c>
      <c r="C128" s="188"/>
      <c r="D128" s="189"/>
      <c r="E128" s="18"/>
      <c r="F128" s="19"/>
      <c r="G128" s="20"/>
      <c r="H128" s="20"/>
      <c r="I128" s="21"/>
      <c r="J128" s="22"/>
      <c r="K128" s="23"/>
      <c r="L128" s="24"/>
      <c r="M128" s="24"/>
      <c r="N128" s="24"/>
      <c r="O128" s="19"/>
      <c r="P128" s="25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6"/>
      <c r="AI128" s="26"/>
    </row>
    <row r="129" spans="1:35" ht="12.75" hidden="1" customHeight="1" outlineLevel="1">
      <c r="A129" s="16">
        <v>1</v>
      </c>
      <c r="B129" s="28"/>
      <c r="C129" s="27"/>
      <c r="D129" s="28"/>
      <c r="E129" s="28"/>
      <c r="F129" s="28"/>
      <c r="G129" s="27"/>
      <c r="H129" s="27"/>
      <c r="I129" s="29"/>
      <c r="J129" s="30"/>
      <c r="K129" s="28"/>
      <c r="L129" s="35"/>
      <c r="M129" s="35"/>
      <c r="N129" s="35"/>
      <c r="O129" s="28"/>
      <c r="P129" s="28"/>
      <c r="Q129" s="35"/>
      <c r="R129" s="35"/>
      <c r="S129" s="35"/>
      <c r="T129" s="40">
        <f>SUM(Q129:S129)</f>
        <v>0</v>
      </c>
      <c r="U129" s="35"/>
      <c r="V129" s="35"/>
      <c r="W129" s="35"/>
      <c r="X129" s="40">
        <f>SUM(U129:W129)</f>
        <v>0</v>
      </c>
      <c r="Y129" s="35"/>
      <c r="Z129" s="35"/>
      <c r="AA129" s="35"/>
      <c r="AB129" s="40">
        <f>SUM(Y129:AA129)</f>
        <v>0</v>
      </c>
      <c r="AC129" s="35"/>
      <c r="AD129" s="35"/>
      <c r="AE129" s="35"/>
      <c r="AF129" s="40">
        <f>SUM(AC129:AE129)</f>
        <v>0</v>
      </c>
      <c r="AG129" s="40">
        <f t="shared" ref="AG129:AG138" si="80">SUM(T129,X129,AB129,AF129)</f>
        <v>0</v>
      </c>
      <c r="AH129" s="41">
        <f>IF(ISERROR(AG129/I129),0,AG129/I129)</f>
        <v>0</v>
      </c>
      <c r="AI129" s="42">
        <f t="shared" ref="AI129:AI138" si="81">IF(ISERROR(AG129/$AG$191),"-",AG129/$AG$191)</f>
        <v>0</v>
      </c>
    </row>
    <row r="130" spans="1:35" ht="12.75" hidden="1" customHeight="1" outlineLevel="1">
      <c r="A130" s="16">
        <v>2</v>
      </c>
      <c r="B130" s="32"/>
      <c r="C130" s="31"/>
      <c r="D130" s="32"/>
      <c r="E130" s="32"/>
      <c r="F130" s="32"/>
      <c r="G130" s="31"/>
      <c r="H130" s="31"/>
      <c r="I130" s="29"/>
      <c r="J130" s="33"/>
      <c r="K130" s="32"/>
      <c r="L130" s="35"/>
      <c r="M130" s="35"/>
      <c r="N130" s="35"/>
      <c r="O130" s="32"/>
      <c r="P130" s="32"/>
      <c r="Q130" s="35"/>
      <c r="R130" s="35"/>
      <c r="S130" s="35"/>
      <c r="T130" s="40">
        <f t="shared" ref="T130:T138" si="82">SUM(Q130:S130)</f>
        <v>0</v>
      </c>
      <c r="U130" s="35"/>
      <c r="V130" s="35"/>
      <c r="W130" s="35"/>
      <c r="X130" s="40">
        <f t="shared" ref="X130:X138" si="83">SUM(U130:W130)</f>
        <v>0</v>
      </c>
      <c r="Y130" s="35"/>
      <c r="Z130" s="35"/>
      <c r="AA130" s="35"/>
      <c r="AB130" s="40">
        <f t="shared" ref="AB130:AB138" si="84">SUM(Y130:AA130)</f>
        <v>0</v>
      </c>
      <c r="AC130" s="35"/>
      <c r="AD130" s="35"/>
      <c r="AE130" s="35"/>
      <c r="AF130" s="40">
        <f t="shared" ref="AF130:AF138" si="85">SUM(AC130:AE130)</f>
        <v>0</v>
      </c>
      <c r="AG130" s="40">
        <f t="shared" si="80"/>
        <v>0</v>
      </c>
      <c r="AH130" s="41">
        <f t="shared" ref="AH130:AH138" si="86">IF(ISERROR(AG130/I130),0,AG130/I130)</f>
        <v>0</v>
      </c>
      <c r="AI130" s="42">
        <f t="shared" si="81"/>
        <v>0</v>
      </c>
    </row>
    <row r="131" spans="1:35" ht="12.75" hidden="1" customHeight="1" outlineLevel="1">
      <c r="A131" s="16">
        <v>3</v>
      </c>
      <c r="B131" s="32"/>
      <c r="C131" s="31"/>
      <c r="D131" s="32"/>
      <c r="E131" s="32"/>
      <c r="F131" s="32"/>
      <c r="G131" s="31"/>
      <c r="H131" s="31"/>
      <c r="I131" s="29"/>
      <c r="J131" s="33"/>
      <c r="K131" s="32"/>
      <c r="L131" s="35"/>
      <c r="M131" s="35"/>
      <c r="N131" s="35"/>
      <c r="O131" s="32"/>
      <c r="P131" s="32"/>
      <c r="Q131" s="35"/>
      <c r="R131" s="35"/>
      <c r="S131" s="35"/>
      <c r="T131" s="40">
        <f t="shared" si="82"/>
        <v>0</v>
      </c>
      <c r="U131" s="35"/>
      <c r="V131" s="35"/>
      <c r="W131" s="35"/>
      <c r="X131" s="40">
        <f t="shared" si="83"/>
        <v>0</v>
      </c>
      <c r="Y131" s="35"/>
      <c r="Z131" s="35"/>
      <c r="AA131" s="35"/>
      <c r="AB131" s="40">
        <f t="shared" si="84"/>
        <v>0</v>
      </c>
      <c r="AC131" s="35"/>
      <c r="AD131" s="35"/>
      <c r="AE131" s="35"/>
      <c r="AF131" s="40">
        <f t="shared" si="85"/>
        <v>0</v>
      </c>
      <c r="AG131" s="40">
        <f t="shared" si="80"/>
        <v>0</v>
      </c>
      <c r="AH131" s="41">
        <f t="shared" si="86"/>
        <v>0</v>
      </c>
      <c r="AI131" s="42">
        <f t="shared" si="81"/>
        <v>0</v>
      </c>
    </row>
    <row r="132" spans="1:35" ht="12.75" hidden="1" customHeight="1" outlineLevel="1">
      <c r="A132" s="16">
        <v>4</v>
      </c>
      <c r="B132" s="32"/>
      <c r="C132" s="31"/>
      <c r="D132" s="32"/>
      <c r="E132" s="32"/>
      <c r="F132" s="32"/>
      <c r="G132" s="31"/>
      <c r="H132" s="31"/>
      <c r="I132" s="29"/>
      <c r="J132" s="33"/>
      <c r="K132" s="32"/>
      <c r="L132" s="35"/>
      <c r="M132" s="35"/>
      <c r="N132" s="35"/>
      <c r="O132" s="32"/>
      <c r="P132" s="32"/>
      <c r="Q132" s="35"/>
      <c r="R132" s="35"/>
      <c r="S132" s="35"/>
      <c r="T132" s="40">
        <f t="shared" si="82"/>
        <v>0</v>
      </c>
      <c r="U132" s="35"/>
      <c r="V132" s="35"/>
      <c r="W132" s="35"/>
      <c r="X132" s="40">
        <f t="shared" si="83"/>
        <v>0</v>
      </c>
      <c r="Y132" s="35"/>
      <c r="Z132" s="35"/>
      <c r="AA132" s="35"/>
      <c r="AB132" s="40">
        <f t="shared" si="84"/>
        <v>0</v>
      </c>
      <c r="AC132" s="35"/>
      <c r="AD132" s="35"/>
      <c r="AE132" s="35"/>
      <c r="AF132" s="40">
        <f t="shared" si="85"/>
        <v>0</v>
      </c>
      <c r="AG132" s="40">
        <f t="shared" si="80"/>
        <v>0</v>
      </c>
      <c r="AH132" s="41">
        <f t="shared" si="86"/>
        <v>0</v>
      </c>
      <c r="AI132" s="42">
        <f t="shared" si="81"/>
        <v>0</v>
      </c>
    </row>
    <row r="133" spans="1:35" ht="12.75" hidden="1" customHeight="1" outlineLevel="1">
      <c r="A133" s="16">
        <v>5</v>
      </c>
      <c r="B133" s="32"/>
      <c r="C133" s="31"/>
      <c r="D133" s="32"/>
      <c r="E133" s="32"/>
      <c r="F133" s="32"/>
      <c r="G133" s="31"/>
      <c r="H133" s="31"/>
      <c r="I133" s="29"/>
      <c r="J133" s="33"/>
      <c r="K133" s="32"/>
      <c r="L133" s="35"/>
      <c r="M133" s="35"/>
      <c r="N133" s="35"/>
      <c r="O133" s="32"/>
      <c r="P133" s="32"/>
      <c r="Q133" s="35"/>
      <c r="R133" s="35"/>
      <c r="S133" s="35"/>
      <c r="T133" s="40">
        <f t="shared" si="82"/>
        <v>0</v>
      </c>
      <c r="U133" s="35"/>
      <c r="V133" s="35"/>
      <c r="W133" s="35"/>
      <c r="X133" s="40">
        <f t="shared" si="83"/>
        <v>0</v>
      </c>
      <c r="Y133" s="35"/>
      <c r="Z133" s="35"/>
      <c r="AA133" s="35"/>
      <c r="AB133" s="40">
        <f t="shared" si="84"/>
        <v>0</v>
      </c>
      <c r="AC133" s="35"/>
      <c r="AD133" s="35"/>
      <c r="AE133" s="35"/>
      <c r="AF133" s="40">
        <f t="shared" si="85"/>
        <v>0</v>
      </c>
      <c r="AG133" s="40">
        <f t="shared" si="80"/>
        <v>0</v>
      </c>
      <c r="AH133" s="41">
        <f t="shared" si="86"/>
        <v>0</v>
      </c>
      <c r="AI133" s="42">
        <f t="shared" si="81"/>
        <v>0</v>
      </c>
    </row>
    <row r="134" spans="1:35" ht="12.75" hidden="1" customHeight="1" outlineLevel="1">
      <c r="A134" s="16">
        <v>6</v>
      </c>
      <c r="B134" s="32"/>
      <c r="C134" s="31"/>
      <c r="D134" s="32"/>
      <c r="E134" s="32"/>
      <c r="F134" s="32"/>
      <c r="G134" s="31"/>
      <c r="H134" s="31"/>
      <c r="I134" s="29"/>
      <c r="J134" s="33"/>
      <c r="K134" s="32"/>
      <c r="L134" s="35"/>
      <c r="M134" s="35"/>
      <c r="N134" s="35"/>
      <c r="O134" s="32"/>
      <c r="P134" s="32"/>
      <c r="Q134" s="35"/>
      <c r="R134" s="35"/>
      <c r="S134" s="35"/>
      <c r="T134" s="40">
        <f t="shared" si="82"/>
        <v>0</v>
      </c>
      <c r="U134" s="35"/>
      <c r="V134" s="35"/>
      <c r="W134" s="35"/>
      <c r="X134" s="40">
        <f t="shared" si="83"/>
        <v>0</v>
      </c>
      <c r="Y134" s="35"/>
      <c r="Z134" s="35"/>
      <c r="AA134" s="35"/>
      <c r="AB134" s="40">
        <f t="shared" si="84"/>
        <v>0</v>
      </c>
      <c r="AC134" s="35"/>
      <c r="AD134" s="35"/>
      <c r="AE134" s="35"/>
      <c r="AF134" s="40">
        <f t="shared" si="85"/>
        <v>0</v>
      </c>
      <c r="AG134" s="40">
        <f t="shared" si="80"/>
        <v>0</v>
      </c>
      <c r="AH134" s="41">
        <f t="shared" si="86"/>
        <v>0</v>
      </c>
      <c r="AI134" s="42">
        <f t="shared" si="81"/>
        <v>0</v>
      </c>
    </row>
    <row r="135" spans="1:35" ht="12.75" hidden="1" customHeight="1" outlineLevel="1">
      <c r="A135" s="16">
        <v>7</v>
      </c>
      <c r="B135" s="32"/>
      <c r="C135" s="31"/>
      <c r="D135" s="32"/>
      <c r="E135" s="32"/>
      <c r="F135" s="32"/>
      <c r="G135" s="31"/>
      <c r="H135" s="31"/>
      <c r="I135" s="29"/>
      <c r="J135" s="33"/>
      <c r="K135" s="32"/>
      <c r="L135" s="35"/>
      <c r="M135" s="35"/>
      <c r="N135" s="35"/>
      <c r="O135" s="32"/>
      <c r="P135" s="32"/>
      <c r="Q135" s="35"/>
      <c r="R135" s="35"/>
      <c r="S135" s="35"/>
      <c r="T135" s="40">
        <f t="shared" si="82"/>
        <v>0</v>
      </c>
      <c r="U135" s="35"/>
      <c r="V135" s="35"/>
      <c r="W135" s="35"/>
      <c r="X135" s="40">
        <f t="shared" si="83"/>
        <v>0</v>
      </c>
      <c r="Y135" s="35"/>
      <c r="Z135" s="35"/>
      <c r="AA135" s="35"/>
      <c r="AB135" s="40">
        <f t="shared" si="84"/>
        <v>0</v>
      </c>
      <c r="AC135" s="35"/>
      <c r="AD135" s="35"/>
      <c r="AE135" s="35"/>
      <c r="AF135" s="40">
        <f t="shared" si="85"/>
        <v>0</v>
      </c>
      <c r="AG135" s="40">
        <f t="shared" si="80"/>
        <v>0</v>
      </c>
      <c r="AH135" s="41">
        <f t="shared" si="86"/>
        <v>0</v>
      </c>
      <c r="AI135" s="42">
        <f t="shared" si="81"/>
        <v>0</v>
      </c>
    </row>
    <row r="136" spans="1:35" ht="12.75" hidden="1" customHeight="1" outlineLevel="1">
      <c r="A136" s="16">
        <v>8</v>
      </c>
      <c r="B136" s="32"/>
      <c r="C136" s="31"/>
      <c r="D136" s="32"/>
      <c r="E136" s="32"/>
      <c r="F136" s="32"/>
      <c r="G136" s="31"/>
      <c r="H136" s="31"/>
      <c r="I136" s="29"/>
      <c r="J136" s="33"/>
      <c r="K136" s="32"/>
      <c r="L136" s="35"/>
      <c r="M136" s="35"/>
      <c r="N136" s="35"/>
      <c r="O136" s="32"/>
      <c r="P136" s="32"/>
      <c r="Q136" s="35"/>
      <c r="R136" s="35"/>
      <c r="S136" s="35"/>
      <c r="T136" s="40">
        <f t="shared" si="82"/>
        <v>0</v>
      </c>
      <c r="U136" s="35"/>
      <c r="V136" s="35"/>
      <c r="W136" s="35"/>
      <c r="X136" s="40">
        <f t="shared" si="83"/>
        <v>0</v>
      </c>
      <c r="Y136" s="35"/>
      <c r="Z136" s="35"/>
      <c r="AA136" s="35"/>
      <c r="AB136" s="40">
        <f t="shared" si="84"/>
        <v>0</v>
      </c>
      <c r="AC136" s="35"/>
      <c r="AD136" s="35"/>
      <c r="AE136" s="35"/>
      <c r="AF136" s="40">
        <f t="shared" si="85"/>
        <v>0</v>
      </c>
      <c r="AG136" s="40">
        <f t="shared" si="80"/>
        <v>0</v>
      </c>
      <c r="AH136" s="41">
        <f t="shared" si="86"/>
        <v>0</v>
      </c>
      <c r="AI136" s="42">
        <f t="shared" si="81"/>
        <v>0</v>
      </c>
    </row>
    <row r="137" spans="1:35" ht="12.75" hidden="1" customHeight="1" outlineLevel="1">
      <c r="A137" s="16">
        <v>9</v>
      </c>
      <c r="B137" s="32"/>
      <c r="C137" s="31"/>
      <c r="D137" s="32"/>
      <c r="E137" s="32"/>
      <c r="F137" s="32"/>
      <c r="G137" s="31"/>
      <c r="H137" s="31"/>
      <c r="I137" s="29"/>
      <c r="J137" s="33"/>
      <c r="K137" s="32"/>
      <c r="L137" s="35"/>
      <c r="M137" s="35"/>
      <c r="N137" s="35"/>
      <c r="O137" s="32"/>
      <c r="P137" s="32"/>
      <c r="Q137" s="35"/>
      <c r="R137" s="35"/>
      <c r="S137" s="35"/>
      <c r="T137" s="40">
        <f t="shared" si="82"/>
        <v>0</v>
      </c>
      <c r="U137" s="35"/>
      <c r="V137" s="35"/>
      <c r="W137" s="35"/>
      <c r="X137" s="40">
        <f t="shared" si="83"/>
        <v>0</v>
      </c>
      <c r="Y137" s="35"/>
      <c r="Z137" s="35"/>
      <c r="AA137" s="35"/>
      <c r="AB137" s="40">
        <f t="shared" si="84"/>
        <v>0</v>
      </c>
      <c r="AC137" s="35"/>
      <c r="AD137" s="35"/>
      <c r="AE137" s="35"/>
      <c r="AF137" s="40">
        <f t="shared" si="85"/>
        <v>0</v>
      </c>
      <c r="AG137" s="40">
        <f t="shared" si="80"/>
        <v>0</v>
      </c>
      <c r="AH137" s="41">
        <f t="shared" si="86"/>
        <v>0</v>
      </c>
      <c r="AI137" s="42">
        <f t="shared" si="81"/>
        <v>0</v>
      </c>
    </row>
    <row r="138" spans="1:35" ht="12.75" hidden="1" customHeight="1" outlineLevel="1">
      <c r="A138" s="16">
        <v>10</v>
      </c>
      <c r="B138" s="32"/>
      <c r="C138" s="31"/>
      <c r="D138" s="32"/>
      <c r="E138" s="32"/>
      <c r="F138" s="32"/>
      <c r="G138" s="31"/>
      <c r="H138" s="31"/>
      <c r="I138" s="29"/>
      <c r="J138" s="34"/>
      <c r="K138" s="32"/>
      <c r="L138" s="35"/>
      <c r="M138" s="35"/>
      <c r="N138" s="35"/>
      <c r="O138" s="32"/>
      <c r="P138" s="32"/>
      <c r="Q138" s="35"/>
      <c r="R138" s="35"/>
      <c r="S138" s="35"/>
      <c r="T138" s="40">
        <f t="shared" si="82"/>
        <v>0</v>
      </c>
      <c r="U138" s="35"/>
      <c r="V138" s="35"/>
      <c r="W138" s="35"/>
      <c r="X138" s="40">
        <f t="shared" si="83"/>
        <v>0</v>
      </c>
      <c r="Y138" s="35"/>
      <c r="Z138" s="35"/>
      <c r="AA138" s="35"/>
      <c r="AB138" s="40">
        <f t="shared" si="84"/>
        <v>0</v>
      </c>
      <c r="AC138" s="35"/>
      <c r="AD138" s="35"/>
      <c r="AE138" s="35"/>
      <c r="AF138" s="40">
        <f t="shared" si="85"/>
        <v>0</v>
      </c>
      <c r="AG138" s="40">
        <f t="shared" si="80"/>
        <v>0</v>
      </c>
      <c r="AH138" s="41">
        <f t="shared" si="86"/>
        <v>0</v>
      </c>
      <c r="AI138" s="42">
        <f t="shared" si="81"/>
        <v>0</v>
      </c>
    </row>
    <row r="139" spans="1:35" ht="12.75" customHeight="1" collapsed="1">
      <c r="A139" s="181" t="s">
        <v>69</v>
      </c>
      <c r="B139" s="182"/>
      <c r="C139" s="182"/>
      <c r="D139" s="182"/>
      <c r="E139" s="182"/>
      <c r="F139" s="182"/>
      <c r="G139" s="182"/>
      <c r="H139" s="183"/>
      <c r="I139" s="55">
        <f>SUM(I129:I138)</f>
        <v>0</v>
      </c>
      <c r="J139" s="55">
        <f>SUM(J129:J138)</f>
        <v>0</v>
      </c>
      <c r="K139" s="74"/>
      <c r="L139" s="55">
        <f>SUM(L129:L138)</f>
        <v>0</v>
      </c>
      <c r="M139" s="55">
        <f>SUM(M129:M138)</f>
        <v>0</v>
      </c>
      <c r="N139" s="55">
        <f>SUM(N129:N138)</f>
        <v>0</v>
      </c>
      <c r="O139" s="57"/>
      <c r="P139" s="75"/>
      <c r="Q139" s="55">
        <f t="shared" ref="Q139:AG139" si="87">SUM(Q129:Q138)</f>
        <v>0</v>
      </c>
      <c r="R139" s="55">
        <f t="shared" si="87"/>
        <v>0</v>
      </c>
      <c r="S139" s="55">
        <f t="shared" si="87"/>
        <v>0</v>
      </c>
      <c r="T139" s="60">
        <f t="shared" si="87"/>
        <v>0</v>
      </c>
      <c r="U139" s="55">
        <f t="shared" si="87"/>
        <v>0</v>
      </c>
      <c r="V139" s="55">
        <f t="shared" si="87"/>
        <v>0</v>
      </c>
      <c r="W139" s="55">
        <f t="shared" si="87"/>
        <v>0</v>
      </c>
      <c r="X139" s="60">
        <f t="shared" si="87"/>
        <v>0</v>
      </c>
      <c r="Y139" s="55">
        <f t="shared" si="87"/>
        <v>0</v>
      </c>
      <c r="Z139" s="55">
        <f t="shared" si="87"/>
        <v>0</v>
      </c>
      <c r="AA139" s="55">
        <f t="shared" si="87"/>
        <v>0</v>
      </c>
      <c r="AB139" s="60">
        <f t="shared" si="87"/>
        <v>0</v>
      </c>
      <c r="AC139" s="55">
        <f t="shared" si="87"/>
        <v>0</v>
      </c>
      <c r="AD139" s="55">
        <f t="shared" si="87"/>
        <v>0</v>
      </c>
      <c r="AE139" s="55">
        <f t="shared" si="87"/>
        <v>0</v>
      </c>
      <c r="AF139" s="60">
        <f t="shared" si="87"/>
        <v>0</v>
      </c>
      <c r="AG139" s="53">
        <f t="shared" si="87"/>
        <v>0</v>
      </c>
      <c r="AH139" s="54">
        <f>IF(ISERROR(AG139/I139),0,AG139/I139)</f>
        <v>0</v>
      </c>
      <c r="AI139" s="54">
        <f>IF(ISERROR(AG139/$AG$191),0,AG139/$AG$191)</f>
        <v>0</v>
      </c>
    </row>
    <row r="140" spans="1:35" ht="12.75" customHeight="1">
      <c r="A140" s="36"/>
      <c r="B140" s="187" t="s">
        <v>18</v>
      </c>
      <c r="C140" s="188"/>
      <c r="D140" s="189"/>
      <c r="E140" s="18"/>
      <c r="F140" s="19"/>
      <c r="G140" s="20"/>
      <c r="H140" s="20"/>
      <c r="I140" s="21"/>
      <c r="J140" s="22"/>
      <c r="K140" s="23"/>
      <c r="L140" s="24"/>
      <c r="M140" s="24"/>
      <c r="N140" s="24"/>
      <c r="O140" s="19"/>
      <c r="P140" s="25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22"/>
      <c r="AH140" s="26"/>
      <c r="AI140" s="26"/>
    </row>
    <row r="141" spans="1:35" ht="12.75" hidden="1" customHeight="1" outlineLevel="1">
      <c r="A141" s="16">
        <v>1</v>
      </c>
      <c r="B141" s="28"/>
      <c r="C141" s="27"/>
      <c r="D141" s="28"/>
      <c r="E141" s="28"/>
      <c r="F141" s="28"/>
      <c r="G141" s="27"/>
      <c r="H141" s="27"/>
      <c r="I141" s="29"/>
      <c r="J141" s="30"/>
      <c r="K141" s="28"/>
      <c r="L141" s="35"/>
      <c r="M141" s="35"/>
      <c r="N141" s="35"/>
      <c r="O141" s="28"/>
      <c r="P141" s="28"/>
      <c r="Q141" s="35"/>
      <c r="R141" s="35"/>
      <c r="S141" s="35"/>
      <c r="T141" s="40">
        <f>SUM(Q141:S141)</f>
        <v>0</v>
      </c>
      <c r="U141" s="35"/>
      <c r="V141" s="35"/>
      <c r="W141" s="35"/>
      <c r="X141" s="40">
        <f>SUM(U141:W141)</f>
        <v>0</v>
      </c>
      <c r="Y141" s="35"/>
      <c r="Z141" s="35"/>
      <c r="AA141" s="35"/>
      <c r="AB141" s="40">
        <f>SUM(Y141:AA141)</f>
        <v>0</v>
      </c>
      <c r="AC141" s="35"/>
      <c r="AD141" s="35"/>
      <c r="AE141" s="35"/>
      <c r="AF141" s="40">
        <f>SUM(AC141:AE141)</f>
        <v>0</v>
      </c>
      <c r="AG141" s="40">
        <f t="shared" ref="AG141:AG150" si="88">SUM(T141,X141,AB141,AF141)</f>
        <v>0</v>
      </c>
      <c r="AH141" s="41">
        <f>IF(ISERROR(AG141/I141),0,AG141/I141)</f>
        <v>0</v>
      </c>
      <c r="AI141" s="42">
        <f t="shared" ref="AI141:AI150" si="89">IF(ISERROR(AG141/$AG$191),"-",AG141/$AG$191)</f>
        <v>0</v>
      </c>
    </row>
    <row r="142" spans="1:35" ht="12.75" hidden="1" customHeight="1" outlineLevel="1">
      <c r="A142" s="16">
        <v>2</v>
      </c>
      <c r="B142" s="32"/>
      <c r="C142" s="31"/>
      <c r="D142" s="32"/>
      <c r="E142" s="32"/>
      <c r="F142" s="32"/>
      <c r="G142" s="31"/>
      <c r="H142" s="31"/>
      <c r="I142" s="29"/>
      <c r="J142" s="33"/>
      <c r="K142" s="32"/>
      <c r="L142" s="35"/>
      <c r="M142" s="35"/>
      <c r="N142" s="35"/>
      <c r="O142" s="32"/>
      <c r="P142" s="32"/>
      <c r="Q142" s="35"/>
      <c r="R142" s="35"/>
      <c r="S142" s="35"/>
      <c r="T142" s="40">
        <f t="shared" ref="T142:T150" si="90">SUM(Q142:S142)</f>
        <v>0</v>
      </c>
      <c r="U142" s="35"/>
      <c r="V142" s="35"/>
      <c r="W142" s="35"/>
      <c r="X142" s="40">
        <f t="shared" ref="X142:X150" si="91">SUM(U142:W142)</f>
        <v>0</v>
      </c>
      <c r="Y142" s="35"/>
      <c r="Z142" s="35"/>
      <c r="AA142" s="35"/>
      <c r="AB142" s="40">
        <f t="shared" ref="AB142:AB150" si="92">SUM(Y142:AA142)</f>
        <v>0</v>
      </c>
      <c r="AC142" s="35"/>
      <c r="AD142" s="35"/>
      <c r="AE142" s="35"/>
      <c r="AF142" s="40">
        <f t="shared" ref="AF142:AF150" si="93">SUM(AC142:AE142)</f>
        <v>0</v>
      </c>
      <c r="AG142" s="40">
        <f t="shared" si="88"/>
        <v>0</v>
      </c>
      <c r="AH142" s="41">
        <f t="shared" ref="AH142:AH150" si="94">IF(ISERROR(AG142/I142),0,AG142/I142)</f>
        <v>0</v>
      </c>
      <c r="AI142" s="42">
        <f t="shared" si="89"/>
        <v>0</v>
      </c>
    </row>
    <row r="143" spans="1:35" ht="12.75" hidden="1" customHeight="1" outlineLevel="1">
      <c r="A143" s="16">
        <v>3</v>
      </c>
      <c r="B143" s="32"/>
      <c r="C143" s="31"/>
      <c r="D143" s="32"/>
      <c r="E143" s="32"/>
      <c r="F143" s="32"/>
      <c r="G143" s="31"/>
      <c r="H143" s="31"/>
      <c r="I143" s="29"/>
      <c r="J143" s="33"/>
      <c r="K143" s="32"/>
      <c r="L143" s="35"/>
      <c r="M143" s="35"/>
      <c r="N143" s="35"/>
      <c r="O143" s="32"/>
      <c r="P143" s="32"/>
      <c r="Q143" s="35"/>
      <c r="R143" s="35"/>
      <c r="S143" s="35"/>
      <c r="T143" s="40">
        <f t="shared" si="90"/>
        <v>0</v>
      </c>
      <c r="U143" s="35"/>
      <c r="V143" s="35"/>
      <c r="W143" s="35"/>
      <c r="X143" s="40">
        <f t="shared" si="91"/>
        <v>0</v>
      </c>
      <c r="Y143" s="35"/>
      <c r="Z143" s="35"/>
      <c r="AA143" s="35"/>
      <c r="AB143" s="40">
        <f t="shared" si="92"/>
        <v>0</v>
      </c>
      <c r="AC143" s="35"/>
      <c r="AD143" s="35"/>
      <c r="AE143" s="35"/>
      <c r="AF143" s="40">
        <f t="shared" si="93"/>
        <v>0</v>
      </c>
      <c r="AG143" s="40">
        <f t="shared" si="88"/>
        <v>0</v>
      </c>
      <c r="AH143" s="41">
        <f t="shared" si="94"/>
        <v>0</v>
      </c>
      <c r="AI143" s="42">
        <f t="shared" si="89"/>
        <v>0</v>
      </c>
    </row>
    <row r="144" spans="1:35" ht="12.75" hidden="1" customHeight="1" outlineLevel="1">
      <c r="A144" s="16">
        <v>4</v>
      </c>
      <c r="B144" s="32"/>
      <c r="C144" s="31"/>
      <c r="D144" s="32"/>
      <c r="E144" s="32"/>
      <c r="F144" s="32"/>
      <c r="G144" s="31"/>
      <c r="H144" s="31"/>
      <c r="I144" s="29"/>
      <c r="J144" s="33"/>
      <c r="K144" s="32"/>
      <c r="L144" s="35"/>
      <c r="M144" s="35"/>
      <c r="N144" s="35"/>
      <c r="O144" s="32"/>
      <c r="P144" s="32"/>
      <c r="Q144" s="35"/>
      <c r="R144" s="35"/>
      <c r="S144" s="35"/>
      <c r="T144" s="40">
        <f t="shared" si="90"/>
        <v>0</v>
      </c>
      <c r="U144" s="35"/>
      <c r="V144" s="35"/>
      <c r="W144" s="35"/>
      <c r="X144" s="40">
        <f t="shared" si="91"/>
        <v>0</v>
      </c>
      <c r="Y144" s="35"/>
      <c r="Z144" s="35"/>
      <c r="AA144" s="35"/>
      <c r="AB144" s="40">
        <f t="shared" si="92"/>
        <v>0</v>
      </c>
      <c r="AC144" s="35"/>
      <c r="AD144" s="35"/>
      <c r="AE144" s="35"/>
      <c r="AF144" s="40">
        <f t="shared" si="93"/>
        <v>0</v>
      </c>
      <c r="AG144" s="40">
        <f t="shared" si="88"/>
        <v>0</v>
      </c>
      <c r="AH144" s="41">
        <f t="shared" si="94"/>
        <v>0</v>
      </c>
      <c r="AI144" s="42">
        <f t="shared" si="89"/>
        <v>0</v>
      </c>
    </row>
    <row r="145" spans="1:35" ht="12.75" hidden="1" customHeight="1" outlineLevel="1">
      <c r="A145" s="16">
        <v>5</v>
      </c>
      <c r="B145" s="32"/>
      <c r="C145" s="31"/>
      <c r="D145" s="32"/>
      <c r="E145" s="32"/>
      <c r="F145" s="32"/>
      <c r="G145" s="31"/>
      <c r="H145" s="31"/>
      <c r="I145" s="29"/>
      <c r="J145" s="33"/>
      <c r="K145" s="32"/>
      <c r="L145" s="35"/>
      <c r="M145" s="35"/>
      <c r="N145" s="35"/>
      <c r="O145" s="32"/>
      <c r="P145" s="32"/>
      <c r="Q145" s="35"/>
      <c r="R145" s="35"/>
      <c r="S145" s="35"/>
      <c r="T145" s="40">
        <f t="shared" si="90"/>
        <v>0</v>
      </c>
      <c r="U145" s="35"/>
      <c r="V145" s="35"/>
      <c r="W145" s="35"/>
      <c r="X145" s="40">
        <f t="shared" si="91"/>
        <v>0</v>
      </c>
      <c r="Y145" s="35"/>
      <c r="Z145" s="35"/>
      <c r="AA145" s="35"/>
      <c r="AB145" s="40">
        <f t="shared" si="92"/>
        <v>0</v>
      </c>
      <c r="AC145" s="35"/>
      <c r="AD145" s="35"/>
      <c r="AE145" s="35"/>
      <c r="AF145" s="40">
        <f t="shared" si="93"/>
        <v>0</v>
      </c>
      <c r="AG145" s="40">
        <f t="shared" si="88"/>
        <v>0</v>
      </c>
      <c r="AH145" s="41">
        <f t="shared" si="94"/>
        <v>0</v>
      </c>
      <c r="AI145" s="42">
        <f t="shared" si="89"/>
        <v>0</v>
      </c>
    </row>
    <row r="146" spans="1:35" ht="12.75" hidden="1" customHeight="1" outlineLevel="1">
      <c r="A146" s="16">
        <v>6</v>
      </c>
      <c r="B146" s="32"/>
      <c r="C146" s="31"/>
      <c r="D146" s="32"/>
      <c r="E146" s="32"/>
      <c r="F146" s="32"/>
      <c r="G146" s="31"/>
      <c r="H146" s="31"/>
      <c r="I146" s="29"/>
      <c r="J146" s="33"/>
      <c r="K146" s="32"/>
      <c r="L146" s="35"/>
      <c r="M146" s="35"/>
      <c r="N146" s="35"/>
      <c r="O146" s="32"/>
      <c r="P146" s="32"/>
      <c r="Q146" s="35"/>
      <c r="R146" s="35"/>
      <c r="S146" s="35"/>
      <c r="T146" s="40">
        <f t="shared" si="90"/>
        <v>0</v>
      </c>
      <c r="U146" s="35"/>
      <c r="V146" s="35"/>
      <c r="W146" s="35"/>
      <c r="X146" s="40">
        <f t="shared" si="91"/>
        <v>0</v>
      </c>
      <c r="Y146" s="35"/>
      <c r="Z146" s="35"/>
      <c r="AA146" s="35"/>
      <c r="AB146" s="40">
        <f t="shared" si="92"/>
        <v>0</v>
      </c>
      <c r="AC146" s="35"/>
      <c r="AD146" s="35"/>
      <c r="AE146" s="35"/>
      <c r="AF146" s="40">
        <f t="shared" si="93"/>
        <v>0</v>
      </c>
      <c r="AG146" s="40">
        <f t="shared" si="88"/>
        <v>0</v>
      </c>
      <c r="AH146" s="41">
        <f t="shared" si="94"/>
        <v>0</v>
      </c>
      <c r="AI146" s="42">
        <f t="shared" si="89"/>
        <v>0</v>
      </c>
    </row>
    <row r="147" spans="1:35" ht="12.75" hidden="1" customHeight="1" outlineLevel="1">
      <c r="A147" s="16">
        <v>7</v>
      </c>
      <c r="B147" s="32"/>
      <c r="C147" s="31"/>
      <c r="D147" s="32"/>
      <c r="E147" s="32"/>
      <c r="F147" s="32"/>
      <c r="G147" s="31"/>
      <c r="H147" s="31"/>
      <c r="I147" s="29"/>
      <c r="J147" s="33"/>
      <c r="K147" s="32"/>
      <c r="L147" s="35"/>
      <c r="M147" s="35"/>
      <c r="N147" s="35"/>
      <c r="O147" s="32"/>
      <c r="P147" s="32"/>
      <c r="Q147" s="35"/>
      <c r="R147" s="35"/>
      <c r="S147" s="35"/>
      <c r="T147" s="40">
        <f t="shared" si="90"/>
        <v>0</v>
      </c>
      <c r="U147" s="35"/>
      <c r="V147" s="35"/>
      <c r="W147" s="35"/>
      <c r="X147" s="40">
        <f t="shared" si="91"/>
        <v>0</v>
      </c>
      <c r="Y147" s="35"/>
      <c r="Z147" s="35"/>
      <c r="AA147" s="35"/>
      <c r="AB147" s="40">
        <f t="shared" si="92"/>
        <v>0</v>
      </c>
      <c r="AC147" s="35"/>
      <c r="AD147" s="35"/>
      <c r="AE147" s="35"/>
      <c r="AF147" s="40">
        <f t="shared" si="93"/>
        <v>0</v>
      </c>
      <c r="AG147" s="40">
        <f t="shared" si="88"/>
        <v>0</v>
      </c>
      <c r="AH147" s="41">
        <f t="shared" si="94"/>
        <v>0</v>
      </c>
      <c r="AI147" s="42">
        <f t="shared" si="89"/>
        <v>0</v>
      </c>
    </row>
    <row r="148" spans="1:35" ht="12.75" hidden="1" customHeight="1" outlineLevel="1">
      <c r="A148" s="16">
        <v>8</v>
      </c>
      <c r="B148" s="32"/>
      <c r="C148" s="31"/>
      <c r="D148" s="32"/>
      <c r="E148" s="32"/>
      <c r="F148" s="32"/>
      <c r="G148" s="31"/>
      <c r="H148" s="31"/>
      <c r="I148" s="29"/>
      <c r="J148" s="33"/>
      <c r="K148" s="32"/>
      <c r="L148" s="35"/>
      <c r="M148" s="35"/>
      <c r="N148" s="35"/>
      <c r="O148" s="32"/>
      <c r="P148" s="32"/>
      <c r="Q148" s="35"/>
      <c r="R148" s="35"/>
      <c r="S148" s="35"/>
      <c r="T148" s="40">
        <f t="shared" si="90"/>
        <v>0</v>
      </c>
      <c r="U148" s="35"/>
      <c r="V148" s="35"/>
      <c r="W148" s="35"/>
      <c r="X148" s="40">
        <f t="shared" si="91"/>
        <v>0</v>
      </c>
      <c r="Y148" s="35"/>
      <c r="Z148" s="35"/>
      <c r="AA148" s="35"/>
      <c r="AB148" s="40">
        <f t="shared" si="92"/>
        <v>0</v>
      </c>
      <c r="AC148" s="35"/>
      <c r="AD148" s="35"/>
      <c r="AE148" s="35"/>
      <c r="AF148" s="40">
        <f t="shared" si="93"/>
        <v>0</v>
      </c>
      <c r="AG148" s="40">
        <f t="shared" si="88"/>
        <v>0</v>
      </c>
      <c r="AH148" s="41">
        <f t="shared" si="94"/>
        <v>0</v>
      </c>
      <c r="AI148" s="42">
        <f t="shared" si="89"/>
        <v>0</v>
      </c>
    </row>
    <row r="149" spans="1:35" ht="12.75" hidden="1" customHeight="1" outlineLevel="1">
      <c r="A149" s="16">
        <v>9</v>
      </c>
      <c r="B149" s="32"/>
      <c r="C149" s="31"/>
      <c r="D149" s="32"/>
      <c r="E149" s="32"/>
      <c r="F149" s="32"/>
      <c r="G149" s="31"/>
      <c r="H149" s="31"/>
      <c r="I149" s="29"/>
      <c r="J149" s="33"/>
      <c r="K149" s="32"/>
      <c r="L149" s="35"/>
      <c r="M149" s="35"/>
      <c r="N149" s="35"/>
      <c r="O149" s="32"/>
      <c r="P149" s="32"/>
      <c r="Q149" s="35"/>
      <c r="R149" s="35"/>
      <c r="S149" s="35"/>
      <c r="T149" s="40">
        <f t="shared" si="90"/>
        <v>0</v>
      </c>
      <c r="U149" s="35"/>
      <c r="V149" s="35"/>
      <c r="W149" s="35"/>
      <c r="X149" s="40">
        <f t="shared" si="91"/>
        <v>0</v>
      </c>
      <c r="Y149" s="35"/>
      <c r="Z149" s="35"/>
      <c r="AA149" s="35"/>
      <c r="AB149" s="40">
        <f t="shared" si="92"/>
        <v>0</v>
      </c>
      <c r="AC149" s="35"/>
      <c r="AD149" s="35"/>
      <c r="AE149" s="35"/>
      <c r="AF149" s="40">
        <f t="shared" si="93"/>
        <v>0</v>
      </c>
      <c r="AG149" s="40">
        <f t="shared" si="88"/>
        <v>0</v>
      </c>
      <c r="AH149" s="41">
        <f t="shared" si="94"/>
        <v>0</v>
      </c>
      <c r="AI149" s="42">
        <f t="shared" si="89"/>
        <v>0</v>
      </c>
    </row>
    <row r="150" spans="1:35" ht="12.75" hidden="1" customHeight="1" outlineLevel="1">
      <c r="A150" s="16">
        <v>10</v>
      </c>
      <c r="B150" s="32"/>
      <c r="C150" s="31"/>
      <c r="D150" s="32"/>
      <c r="E150" s="32"/>
      <c r="F150" s="32"/>
      <c r="G150" s="31"/>
      <c r="H150" s="31"/>
      <c r="I150" s="29"/>
      <c r="J150" s="34"/>
      <c r="K150" s="32"/>
      <c r="L150" s="35"/>
      <c r="M150" s="35"/>
      <c r="N150" s="35"/>
      <c r="O150" s="32"/>
      <c r="P150" s="32"/>
      <c r="Q150" s="35"/>
      <c r="R150" s="35"/>
      <c r="S150" s="35"/>
      <c r="T150" s="40">
        <f t="shared" si="90"/>
        <v>0</v>
      </c>
      <c r="U150" s="35"/>
      <c r="V150" s="35"/>
      <c r="W150" s="35"/>
      <c r="X150" s="40">
        <f t="shared" si="91"/>
        <v>0</v>
      </c>
      <c r="Y150" s="35"/>
      <c r="Z150" s="35"/>
      <c r="AA150" s="35"/>
      <c r="AB150" s="40">
        <f t="shared" si="92"/>
        <v>0</v>
      </c>
      <c r="AC150" s="35"/>
      <c r="AD150" s="35"/>
      <c r="AE150" s="35"/>
      <c r="AF150" s="40">
        <f t="shared" si="93"/>
        <v>0</v>
      </c>
      <c r="AG150" s="40">
        <f t="shared" si="88"/>
        <v>0</v>
      </c>
      <c r="AH150" s="41">
        <f t="shared" si="94"/>
        <v>0</v>
      </c>
      <c r="AI150" s="42">
        <f t="shared" si="89"/>
        <v>0</v>
      </c>
    </row>
    <row r="151" spans="1:35" ht="12.75" customHeight="1" collapsed="1">
      <c r="A151" s="181" t="s">
        <v>70</v>
      </c>
      <c r="B151" s="182"/>
      <c r="C151" s="182"/>
      <c r="D151" s="182"/>
      <c r="E151" s="182"/>
      <c r="F151" s="182"/>
      <c r="G151" s="182"/>
      <c r="H151" s="183"/>
      <c r="I151" s="55">
        <f>SUM(I141:I150)</f>
        <v>0</v>
      </c>
      <c r="J151" s="55">
        <f>SUM(J141:J150)</f>
        <v>0</v>
      </c>
      <c r="K151" s="74"/>
      <c r="L151" s="55">
        <f>SUM(L141:L150)</f>
        <v>0</v>
      </c>
      <c r="M151" s="55">
        <f>SUM(M141:M150)</f>
        <v>0</v>
      </c>
      <c r="N151" s="55">
        <f>SUM(N141:N150)</f>
        <v>0</v>
      </c>
      <c r="O151" s="57"/>
      <c r="P151" s="75"/>
      <c r="Q151" s="55">
        <f t="shared" ref="Q151:AG151" si="95">SUM(Q141:Q150)</f>
        <v>0</v>
      </c>
      <c r="R151" s="55">
        <f t="shared" si="95"/>
        <v>0</v>
      </c>
      <c r="S151" s="55">
        <f t="shared" si="95"/>
        <v>0</v>
      </c>
      <c r="T151" s="60">
        <f t="shared" si="95"/>
        <v>0</v>
      </c>
      <c r="U151" s="55">
        <f t="shared" si="95"/>
        <v>0</v>
      </c>
      <c r="V151" s="55">
        <f t="shared" si="95"/>
        <v>0</v>
      </c>
      <c r="W151" s="55">
        <f t="shared" si="95"/>
        <v>0</v>
      </c>
      <c r="X151" s="60">
        <f t="shared" si="95"/>
        <v>0</v>
      </c>
      <c r="Y151" s="55">
        <f t="shared" si="95"/>
        <v>0</v>
      </c>
      <c r="Z151" s="55">
        <f t="shared" si="95"/>
        <v>0</v>
      </c>
      <c r="AA151" s="55">
        <f t="shared" si="95"/>
        <v>0</v>
      </c>
      <c r="AB151" s="60">
        <f t="shared" si="95"/>
        <v>0</v>
      </c>
      <c r="AC151" s="55">
        <f t="shared" si="95"/>
        <v>0</v>
      </c>
      <c r="AD151" s="55">
        <f t="shared" si="95"/>
        <v>0</v>
      </c>
      <c r="AE151" s="55">
        <f t="shared" si="95"/>
        <v>0</v>
      </c>
      <c r="AF151" s="60">
        <f t="shared" si="95"/>
        <v>0</v>
      </c>
      <c r="AG151" s="53">
        <f t="shared" si="95"/>
        <v>0</v>
      </c>
      <c r="AH151" s="54">
        <f>IF(ISERROR(AG151/I151),0,AG151/I151)</f>
        <v>0</v>
      </c>
      <c r="AI151" s="54">
        <f>IF(ISERROR(AG151/$AG$191),0,AG151/$AG$191)</f>
        <v>0</v>
      </c>
    </row>
    <row r="152" spans="1:35" ht="12.75" customHeight="1">
      <c r="A152" s="36"/>
      <c r="B152" s="187" t="s">
        <v>71</v>
      </c>
      <c r="C152" s="188"/>
      <c r="D152" s="189"/>
      <c r="E152" s="18"/>
      <c r="F152" s="19"/>
      <c r="G152" s="20"/>
      <c r="H152" s="20"/>
      <c r="I152" s="21"/>
      <c r="J152" s="22"/>
      <c r="K152" s="23"/>
      <c r="L152" s="24"/>
      <c r="M152" s="24"/>
      <c r="N152" s="24"/>
      <c r="O152" s="19"/>
      <c r="P152" s="25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22"/>
      <c r="AG152" s="22"/>
      <c r="AH152" s="26"/>
      <c r="AI152" s="26"/>
    </row>
    <row r="153" spans="1:35" ht="12.75" hidden="1" customHeight="1" outlineLevel="1">
      <c r="A153" s="16">
        <v>1</v>
      </c>
      <c r="B153" s="28"/>
      <c r="C153" s="27"/>
      <c r="D153" s="28"/>
      <c r="E153" s="28"/>
      <c r="F153" s="28"/>
      <c r="G153" s="27"/>
      <c r="H153" s="27"/>
      <c r="I153" s="29"/>
      <c r="J153" s="30"/>
      <c r="K153" s="28"/>
      <c r="L153" s="35"/>
      <c r="M153" s="35"/>
      <c r="N153" s="35"/>
      <c r="O153" s="28"/>
      <c r="P153" s="28"/>
      <c r="Q153" s="35"/>
      <c r="R153" s="35"/>
      <c r="S153" s="35"/>
      <c r="T153" s="40">
        <f>SUM(Q153:S153)</f>
        <v>0</v>
      </c>
      <c r="U153" s="35"/>
      <c r="V153" s="35"/>
      <c r="W153" s="35"/>
      <c r="X153" s="40">
        <f>SUM(U153:W153)</f>
        <v>0</v>
      </c>
      <c r="Y153" s="35"/>
      <c r="Z153" s="35"/>
      <c r="AA153" s="35"/>
      <c r="AB153" s="40">
        <f>SUM(Y153:AA153)</f>
        <v>0</v>
      </c>
      <c r="AC153" s="35"/>
      <c r="AD153" s="35"/>
      <c r="AE153" s="35"/>
      <c r="AF153" s="40">
        <f>SUM(AC153:AE153)</f>
        <v>0</v>
      </c>
      <c r="AG153" s="40">
        <f t="shared" ref="AG153:AG162" si="96">SUM(T153,X153,AB153,AF153)</f>
        <v>0</v>
      </c>
      <c r="AH153" s="41">
        <f>IF(ISERROR(AG153/I153),0,AG153/I153)</f>
        <v>0</v>
      </c>
      <c r="AI153" s="42">
        <f t="shared" ref="AI153:AI162" si="97">IF(ISERROR(AG153/$AG$191),"-",AG153/$AG$191)</f>
        <v>0</v>
      </c>
    </row>
    <row r="154" spans="1:35" ht="12.75" hidden="1" customHeight="1" outlineLevel="1">
      <c r="A154" s="16">
        <v>2</v>
      </c>
      <c r="B154" s="32"/>
      <c r="C154" s="31"/>
      <c r="D154" s="32"/>
      <c r="E154" s="32"/>
      <c r="F154" s="32"/>
      <c r="G154" s="31"/>
      <c r="H154" s="31"/>
      <c r="I154" s="29"/>
      <c r="J154" s="33"/>
      <c r="K154" s="32"/>
      <c r="L154" s="35"/>
      <c r="M154" s="35"/>
      <c r="N154" s="35"/>
      <c r="O154" s="32"/>
      <c r="P154" s="32"/>
      <c r="Q154" s="35"/>
      <c r="R154" s="35"/>
      <c r="S154" s="35"/>
      <c r="T154" s="40">
        <f t="shared" ref="T154:T162" si="98">SUM(Q154:S154)</f>
        <v>0</v>
      </c>
      <c r="U154" s="35"/>
      <c r="V154" s="35"/>
      <c r="W154" s="35"/>
      <c r="X154" s="40">
        <f t="shared" ref="X154:X162" si="99">SUM(U154:W154)</f>
        <v>0</v>
      </c>
      <c r="Y154" s="35"/>
      <c r="Z154" s="35"/>
      <c r="AA154" s="35"/>
      <c r="AB154" s="40">
        <f t="shared" ref="AB154:AB162" si="100">SUM(Y154:AA154)</f>
        <v>0</v>
      </c>
      <c r="AC154" s="35"/>
      <c r="AD154" s="35"/>
      <c r="AE154" s="35"/>
      <c r="AF154" s="40">
        <f t="shared" ref="AF154:AF162" si="101">SUM(AC154:AE154)</f>
        <v>0</v>
      </c>
      <c r="AG154" s="40">
        <f t="shared" si="96"/>
        <v>0</v>
      </c>
      <c r="AH154" s="41">
        <f t="shared" ref="AH154:AH162" si="102">IF(ISERROR(AG154/I154),0,AG154/I154)</f>
        <v>0</v>
      </c>
      <c r="AI154" s="42">
        <f t="shared" si="97"/>
        <v>0</v>
      </c>
    </row>
    <row r="155" spans="1:35" ht="12.75" hidden="1" customHeight="1" outlineLevel="1">
      <c r="A155" s="16">
        <v>3</v>
      </c>
      <c r="B155" s="32"/>
      <c r="C155" s="31"/>
      <c r="D155" s="32"/>
      <c r="E155" s="32"/>
      <c r="F155" s="32"/>
      <c r="G155" s="31"/>
      <c r="H155" s="31"/>
      <c r="I155" s="29"/>
      <c r="J155" s="33"/>
      <c r="K155" s="32"/>
      <c r="L155" s="35"/>
      <c r="M155" s="35"/>
      <c r="N155" s="35"/>
      <c r="O155" s="32"/>
      <c r="P155" s="32"/>
      <c r="Q155" s="35"/>
      <c r="R155" s="35"/>
      <c r="S155" s="35"/>
      <c r="T155" s="40">
        <f t="shared" si="98"/>
        <v>0</v>
      </c>
      <c r="U155" s="35"/>
      <c r="V155" s="35"/>
      <c r="W155" s="35"/>
      <c r="X155" s="40">
        <f t="shared" si="99"/>
        <v>0</v>
      </c>
      <c r="Y155" s="35"/>
      <c r="Z155" s="35"/>
      <c r="AA155" s="35"/>
      <c r="AB155" s="40">
        <f t="shared" si="100"/>
        <v>0</v>
      </c>
      <c r="AC155" s="35"/>
      <c r="AD155" s="35"/>
      <c r="AE155" s="35"/>
      <c r="AF155" s="40">
        <f t="shared" si="101"/>
        <v>0</v>
      </c>
      <c r="AG155" s="40">
        <f t="shared" si="96"/>
        <v>0</v>
      </c>
      <c r="AH155" s="41">
        <f t="shared" si="102"/>
        <v>0</v>
      </c>
      <c r="AI155" s="42">
        <f t="shared" si="97"/>
        <v>0</v>
      </c>
    </row>
    <row r="156" spans="1:35" ht="12.75" hidden="1" customHeight="1" outlineLevel="1">
      <c r="A156" s="16">
        <v>4</v>
      </c>
      <c r="B156" s="32"/>
      <c r="C156" s="31"/>
      <c r="D156" s="32"/>
      <c r="E156" s="32"/>
      <c r="F156" s="32"/>
      <c r="G156" s="31"/>
      <c r="H156" s="31"/>
      <c r="I156" s="29"/>
      <c r="J156" s="33"/>
      <c r="K156" s="32"/>
      <c r="L156" s="35"/>
      <c r="M156" s="35"/>
      <c r="N156" s="35"/>
      <c r="O156" s="32"/>
      <c r="P156" s="32"/>
      <c r="Q156" s="35"/>
      <c r="R156" s="35"/>
      <c r="S156" s="35"/>
      <c r="T156" s="40">
        <f t="shared" si="98"/>
        <v>0</v>
      </c>
      <c r="U156" s="35"/>
      <c r="V156" s="35"/>
      <c r="W156" s="35"/>
      <c r="X156" s="40">
        <f t="shared" si="99"/>
        <v>0</v>
      </c>
      <c r="Y156" s="35"/>
      <c r="Z156" s="35"/>
      <c r="AA156" s="35"/>
      <c r="AB156" s="40">
        <f t="shared" si="100"/>
        <v>0</v>
      </c>
      <c r="AC156" s="35"/>
      <c r="AD156" s="35"/>
      <c r="AE156" s="35"/>
      <c r="AF156" s="40">
        <f t="shared" si="101"/>
        <v>0</v>
      </c>
      <c r="AG156" s="40">
        <f t="shared" si="96"/>
        <v>0</v>
      </c>
      <c r="AH156" s="41">
        <f t="shared" si="102"/>
        <v>0</v>
      </c>
      <c r="AI156" s="42">
        <f t="shared" si="97"/>
        <v>0</v>
      </c>
    </row>
    <row r="157" spans="1:35" ht="12.75" hidden="1" customHeight="1" outlineLevel="1">
      <c r="A157" s="16">
        <v>5</v>
      </c>
      <c r="B157" s="32"/>
      <c r="C157" s="31"/>
      <c r="D157" s="32"/>
      <c r="E157" s="32"/>
      <c r="F157" s="32"/>
      <c r="G157" s="31"/>
      <c r="H157" s="31"/>
      <c r="I157" s="29"/>
      <c r="J157" s="33"/>
      <c r="K157" s="32"/>
      <c r="L157" s="35"/>
      <c r="M157" s="35"/>
      <c r="N157" s="35"/>
      <c r="O157" s="32"/>
      <c r="P157" s="32"/>
      <c r="Q157" s="35"/>
      <c r="R157" s="35"/>
      <c r="S157" s="35"/>
      <c r="T157" s="40">
        <f t="shared" si="98"/>
        <v>0</v>
      </c>
      <c r="U157" s="35"/>
      <c r="V157" s="35"/>
      <c r="W157" s="35"/>
      <c r="X157" s="40">
        <f t="shared" si="99"/>
        <v>0</v>
      </c>
      <c r="Y157" s="35"/>
      <c r="Z157" s="35"/>
      <c r="AA157" s="35"/>
      <c r="AB157" s="40">
        <f t="shared" si="100"/>
        <v>0</v>
      </c>
      <c r="AC157" s="35"/>
      <c r="AD157" s="35"/>
      <c r="AE157" s="35"/>
      <c r="AF157" s="40">
        <f t="shared" si="101"/>
        <v>0</v>
      </c>
      <c r="AG157" s="40">
        <f t="shared" si="96"/>
        <v>0</v>
      </c>
      <c r="AH157" s="41">
        <f t="shared" si="102"/>
        <v>0</v>
      </c>
      <c r="AI157" s="42">
        <f t="shared" si="97"/>
        <v>0</v>
      </c>
    </row>
    <row r="158" spans="1:35" ht="12.75" hidden="1" customHeight="1" outlineLevel="1">
      <c r="A158" s="16">
        <v>6</v>
      </c>
      <c r="B158" s="32"/>
      <c r="C158" s="31"/>
      <c r="D158" s="32"/>
      <c r="E158" s="32"/>
      <c r="F158" s="32"/>
      <c r="G158" s="31"/>
      <c r="H158" s="31"/>
      <c r="I158" s="29"/>
      <c r="J158" s="33"/>
      <c r="K158" s="32"/>
      <c r="L158" s="35"/>
      <c r="M158" s="35"/>
      <c r="N158" s="35"/>
      <c r="O158" s="32"/>
      <c r="P158" s="32"/>
      <c r="Q158" s="35"/>
      <c r="R158" s="35"/>
      <c r="S158" s="35"/>
      <c r="T158" s="40">
        <f t="shared" si="98"/>
        <v>0</v>
      </c>
      <c r="U158" s="35"/>
      <c r="V158" s="35"/>
      <c r="W158" s="35"/>
      <c r="X158" s="40">
        <f t="shared" si="99"/>
        <v>0</v>
      </c>
      <c r="Y158" s="35"/>
      <c r="Z158" s="35"/>
      <c r="AA158" s="35"/>
      <c r="AB158" s="40">
        <f t="shared" si="100"/>
        <v>0</v>
      </c>
      <c r="AC158" s="35"/>
      <c r="AD158" s="35"/>
      <c r="AE158" s="35"/>
      <c r="AF158" s="40">
        <f t="shared" si="101"/>
        <v>0</v>
      </c>
      <c r="AG158" s="40">
        <f t="shared" si="96"/>
        <v>0</v>
      </c>
      <c r="AH158" s="41">
        <f t="shared" si="102"/>
        <v>0</v>
      </c>
      <c r="AI158" s="42">
        <f t="shared" si="97"/>
        <v>0</v>
      </c>
    </row>
    <row r="159" spans="1:35" ht="12.75" hidden="1" customHeight="1" outlineLevel="1">
      <c r="A159" s="16">
        <v>7</v>
      </c>
      <c r="B159" s="32"/>
      <c r="C159" s="31"/>
      <c r="D159" s="32"/>
      <c r="E159" s="32"/>
      <c r="F159" s="32"/>
      <c r="G159" s="31"/>
      <c r="H159" s="31"/>
      <c r="I159" s="29"/>
      <c r="J159" s="33"/>
      <c r="K159" s="32"/>
      <c r="L159" s="35"/>
      <c r="M159" s="35"/>
      <c r="N159" s="35"/>
      <c r="O159" s="32"/>
      <c r="P159" s="32"/>
      <c r="Q159" s="35"/>
      <c r="R159" s="35"/>
      <c r="S159" s="35"/>
      <c r="T159" s="40">
        <f t="shared" si="98"/>
        <v>0</v>
      </c>
      <c r="U159" s="35"/>
      <c r="V159" s="35"/>
      <c r="W159" s="35"/>
      <c r="X159" s="40">
        <f t="shared" si="99"/>
        <v>0</v>
      </c>
      <c r="Y159" s="35"/>
      <c r="Z159" s="35"/>
      <c r="AA159" s="35"/>
      <c r="AB159" s="40">
        <f t="shared" si="100"/>
        <v>0</v>
      </c>
      <c r="AC159" s="35"/>
      <c r="AD159" s="35"/>
      <c r="AE159" s="35"/>
      <c r="AF159" s="40">
        <f t="shared" si="101"/>
        <v>0</v>
      </c>
      <c r="AG159" s="40">
        <f t="shared" si="96"/>
        <v>0</v>
      </c>
      <c r="AH159" s="41">
        <f t="shared" si="102"/>
        <v>0</v>
      </c>
      <c r="AI159" s="42">
        <f t="shared" si="97"/>
        <v>0</v>
      </c>
    </row>
    <row r="160" spans="1:35" ht="12.75" hidden="1" customHeight="1" outlineLevel="1">
      <c r="A160" s="16">
        <v>8</v>
      </c>
      <c r="B160" s="32"/>
      <c r="C160" s="31"/>
      <c r="D160" s="32"/>
      <c r="E160" s="32"/>
      <c r="F160" s="32"/>
      <c r="G160" s="31"/>
      <c r="H160" s="31"/>
      <c r="I160" s="29"/>
      <c r="J160" s="33"/>
      <c r="K160" s="32"/>
      <c r="L160" s="35"/>
      <c r="M160" s="35"/>
      <c r="N160" s="35"/>
      <c r="O160" s="32"/>
      <c r="P160" s="32"/>
      <c r="Q160" s="35"/>
      <c r="R160" s="35"/>
      <c r="S160" s="35"/>
      <c r="T160" s="40">
        <f t="shared" si="98"/>
        <v>0</v>
      </c>
      <c r="U160" s="35"/>
      <c r="V160" s="35"/>
      <c r="W160" s="35"/>
      <c r="X160" s="40">
        <f t="shared" si="99"/>
        <v>0</v>
      </c>
      <c r="Y160" s="35"/>
      <c r="Z160" s="35"/>
      <c r="AA160" s="35"/>
      <c r="AB160" s="40">
        <f t="shared" si="100"/>
        <v>0</v>
      </c>
      <c r="AC160" s="35"/>
      <c r="AD160" s="35"/>
      <c r="AE160" s="35"/>
      <c r="AF160" s="40">
        <f t="shared" si="101"/>
        <v>0</v>
      </c>
      <c r="AG160" s="40">
        <f t="shared" si="96"/>
        <v>0</v>
      </c>
      <c r="AH160" s="41">
        <f t="shared" si="102"/>
        <v>0</v>
      </c>
      <c r="AI160" s="42">
        <f t="shared" si="97"/>
        <v>0</v>
      </c>
    </row>
    <row r="161" spans="1:35" ht="12.75" hidden="1" customHeight="1" outlineLevel="1">
      <c r="A161" s="16">
        <v>9</v>
      </c>
      <c r="B161" s="32"/>
      <c r="C161" s="31"/>
      <c r="D161" s="32"/>
      <c r="E161" s="32"/>
      <c r="F161" s="32"/>
      <c r="G161" s="31"/>
      <c r="H161" s="31"/>
      <c r="I161" s="29"/>
      <c r="J161" s="33"/>
      <c r="K161" s="32"/>
      <c r="L161" s="35"/>
      <c r="M161" s="35"/>
      <c r="N161" s="35"/>
      <c r="O161" s="32"/>
      <c r="P161" s="32"/>
      <c r="Q161" s="35"/>
      <c r="R161" s="35"/>
      <c r="S161" s="35"/>
      <c r="T161" s="40">
        <f t="shared" si="98"/>
        <v>0</v>
      </c>
      <c r="U161" s="35"/>
      <c r="V161" s="35"/>
      <c r="W161" s="35"/>
      <c r="X161" s="40">
        <f t="shared" si="99"/>
        <v>0</v>
      </c>
      <c r="Y161" s="35"/>
      <c r="Z161" s="35"/>
      <c r="AA161" s="35"/>
      <c r="AB161" s="40">
        <f t="shared" si="100"/>
        <v>0</v>
      </c>
      <c r="AC161" s="35"/>
      <c r="AD161" s="35"/>
      <c r="AE161" s="35"/>
      <c r="AF161" s="40">
        <f t="shared" si="101"/>
        <v>0</v>
      </c>
      <c r="AG161" s="40">
        <f t="shared" si="96"/>
        <v>0</v>
      </c>
      <c r="AH161" s="41">
        <f t="shared" si="102"/>
        <v>0</v>
      </c>
      <c r="AI161" s="42">
        <f t="shared" si="97"/>
        <v>0</v>
      </c>
    </row>
    <row r="162" spans="1:35" ht="12.75" hidden="1" customHeight="1" outlineLevel="1">
      <c r="A162" s="16">
        <v>10</v>
      </c>
      <c r="B162" s="32"/>
      <c r="C162" s="31"/>
      <c r="D162" s="32"/>
      <c r="E162" s="32"/>
      <c r="F162" s="32"/>
      <c r="G162" s="31"/>
      <c r="H162" s="31"/>
      <c r="I162" s="29"/>
      <c r="J162" s="34"/>
      <c r="K162" s="32"/>
      <c r="L162" s="35"/>
      <c r="M162" s="35"/>
      <c r="N162" s="35"/>
      <c r="O162" s="32"/>
      <c r="P162" s="32"/>
      <c r="Q162" s="35"/>
      <c r="R162" s="35"/>
      <c r="S162" s="35"/>
      <c r="T162" s="40">
        <f t="shared" si="98"/>
        <v>0</v>
      </c>
      <c r="U162" s="35"/>
      <c r="V162" s="35"/>
      <c r="W162" s="35"/>
      <c r="X162" s="40">
        <f t="shared" si="99"/>
        <v>0</v>
      </c>
      <c r="Y162" s="35"/>
      <c r="Z162" s="35"/>
      <c r="AA162" s="35"/>
      <c r="AB162" s="40">
        <f t="shared" si="100"/>
        <v>0</v>
      </c>
      <c r="AC162" s="35"/>
      <c r="AD162" s="35"/>
      <c r="AE162" s="35"/>
      <c r="AF162" s="40">
        <f t="shared" si="101"/>
        <v>0</v>
      </c>
      <c r="AG162" s="40">
        <f t="shared" si="96"/>
        <v>0</v>
      </c>
      <c r="AH162" s="41">
        <f t="shared" si="102"/>
        <v>0</v>
      </c>
      <c r="AI162" s="42">
        <f t="shared" si="97"/>
        <v>0</v>
      </c>
    </row>
    <row r="163" spans="1:35" ht="12.75" customHeight="1" collapsed="1">
      <c r="A163" s="181" t="s">
        <v>72</v>
      </c>
      <c r="B163" s="182"/>
      <c r="C163" s="182"/>
      <c r="D163" s="182"/>
      <c r="E163" s="182"/>
      <c r="F163" s="182"/>
      <c r="G163" s="182"/>
      <c r="H163" s="183"/>
      <c r="I163" s="55">
        <f>SUM(I153:I162)</f>
        <v>0</v>
      </c>
      <c r="J163" s="55">
        <f>SUM(J153:J162)</f>
        <v>0</v>
      </c>
      <c r="K163" s="74"/>
      <c r="L163" s="55">
        <f>SUM(L153:L162)</f>
        <v>0</v>
      </c>
      <c r="M163" s="55">
        <f>SUM(M153:M162)</f>
        <v>0</v>
      </c>
      <c r="N163" s="55">
        <f>SUM(N153:N162)</f>
        <v>0</v>
      </c>
      <c r="O163" s="57"/>
      <c r="P163" s="75"/>
      <c r="Q163" s="55">
        <f t="shared" ref="Q163:AG163" si="103">SUM(Q153:Q162)</f>
        <v>0</v>
      </c>
      <c r="R163" s="55">
        <f t="shared" si="103"/>
        <v>0</v>
      </c>
      <c r="S163" s="55">
        <f t="shared" si="103"/>
        <v>0</v>
      </c>
      <c r="T163" s="60">
        <f t="shared" si="103"/>
        <v>0</v>
      </c>
      <c r="U163" s="55">
        <f t="shared" si="103"/>
        <v>0</v>
      </c>
      <c r="V163" s="55">
        <f t="shared" si="103"/>
        <v>0</v>
      </c>
      <c r="W163" s="55">
        <f t="shared" si="103"/>
        <v>0</v>
      </c>
      <c r="X163" s="60">
        <f t="shared" si="103"/>
        <v>0</v>
      </c>
      <c r="Y163" s="55">
        <f t="shared" si="103"/>
        <v>0</v>
      </c>
      <c r="Z163" s="55">
        <f t="shared" si="103"/>
        <v>0</v>
      </c>
      <c r="AA163" s="55">
        <f t="shared" si="103"/>
        <v>0</v>
      </c>
      <c r="AB163" s="60">
        <f t="shared" si="103"/>
        <v>0</v>
      </c>
      <c r="AC163" s="55">
        <f t="shared" si="103"/>
        <v>0</v>
      </c>
      <c r="AD163" s="55">
        <f t="shared" si="103"/>
        <v>0</v>
      </c>
      <c r="AE163" s="55">
        <f t="shared" si="103"/>
        <v>0</v>
      </c>
      <c r="AF163" s="60">
        <f t="shared" si="103"/>
        <v>0</v>
      </c>
      <c r="AG163" s="53">
        <f t="shared" si="103"/>
        <v>0</v>
      </c>
      <c r="AH163" s="54">
        <f>IF(ISERROR(AG163/I163),0,AG163/I163)</f>
        <v>0</v>
      </c>
      <c r="AI163" s="54">
        <f>IF(ISERROR(AG163/$AG$191),0,AG163/$AG$191)</f>
        <v>0</v>
      </c>
    </row>
    <row r="164" spans="1:35" ht="12.75" customHeight="1">
      <c r="A164" s="36"/>
      <c r="B164" s="187" t="s">
        <v>20</v>
      </c>
      <c r="C164" s="188"/>
      <c r="D164" s="189"/>
      <c r="E164" s="18"/>
      <c r="F164" s="19"/>
      <c r="G164" s="20"/>
      <c r="H164" s="20"/>
      <c r="I164" s="21"/>
      <c r="J164" s="22"/>
      <c r="K164" s="23"/>
      <c r="L164" s="24"/>
      <c r="M164" s="24"/>
      <c r="N164" s="24"/>
      <c r="O164" s="19"/>
      <c r="P164" s="25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6"/>
      <c r="AI164" s="26"/>
    </row>
    <row r="165" spans="1:35" ht="12.75" hidden="1" customHeight="1" outlineLevel="1">
      <c r="A165" s="16">
        <v>1</v>
      </c>
      <c r="B165" s="28"/>
      <c r="C165" s="27"/>
      <c r="D165" s="28"/>
      <c r="E165" s="28"/>
      <c r="F165" s="28"/>
      <c r="G165" s="27"/>
      <c r="H165" s="27"/>
      <c r="I165" s="29"/>
      <c r="J165" s="30"/>
      <c r="K165" s="28"/>
      <c r="L165" s="35"/>
      <c r="M165" s="35"/>
      <c r="N165" s="35"/>
      <c r="O165" s="28"/>
      <c r="P165" s="28"/>
      <c r="Q165" s="35"/>
      <c r="R165" s="35"/>
      <c r="S165" s="35"/>
      <c r="T165" s="40">
        <f>SUM(Q165:S165)</f>
        <v>0</v>
      </c>
      <c r="U165" s="35"/>
      <c r="V165" s="35"/>
      <c r="W165" s="35"/>
      <c r="X165" s="40">
        <f>SUM(U165:W165)</f>
        <v>0</v>
      </c>
      <c r="Y165" s="35"/>
      <c r="Z165" s="35"/>
      <c r="AA165" s="35"/>
      <c r="AB165" s="40">
        <f>SUM(Y165:AA165)</f>
        <v>0</v>
      </c>
      <c r="AC165" s="35"/>
      <c r="AD165" s="35"/>
      <c r="AE165" s="35"/>
      <c r="AF165" s="40">
        <f>SUM(AC165:AE165)</f>
        <v>0</v>
      </c>
      <c r="AG165" s="40">
        <f t="shared" ref="AG165:AG174" si="104">SUM(T165,X165,AB165,AF165)</f>
        <v>0</v>
      </c>
      <c r="AH165" s="41">
        <f>IF(ISERROR(AG165/I165),0,AG165/I165)</f>
        <v>0</v>
      </c>
      <c r="AI165" s="42">
        <f t="shared" ref="AI165:AI174" si="105">IF(ISERROR(AG165/$AG$191),"-",AG165/$AG$191)</f>
        <v>0</v>
      </c>
    </row>
    <row r="166" spans="1:35" ht="12.75" hidden="1" customHeight="1" outlineLevel="1">
      <c r="A166" s="16">
        <v>2</v>
      </c>
      <c r="B166" s="32"/>
      <c r="C166" s="31"/>
      <c r="D166" s="32"/>
      <c r="E166" s="32"/>
      <c r="F166" s="32"/>
      <c r="G166" s="31"/>
      <c r="H166" s="31"/>
      <c r="I166" s="29"/>
      <c r="J166" s="33"/>
      <c r="K166" s="32"/>
      <c r="L166" s="35"/>
      <c r="M166" s="35"/>
      <c r="N166" s="35"/>
      <c r="O166" s="32"/>
      <c r="P166" s="32"/>
      <c r="Q166" s="35"/>
      <c r="R166" s="35"/>
      <c r="S166" s="35"/>
      <c r="T166" s="40">
        <f t="shared" ref="T166:T174" si="106">SUM(Q166:S166)</f>
        <v>0</v>
      </c>
      <c r="U166" s="35"/>
      <c r="V166" s="35"/>
      <c r="W166" s="35"/>
      <c r="X166" s="40">
        <f t="shared" ref="X166:X174" si="107">SUM(U166:W166)</f>
        <v>0</v>
      </c>
      <c r="Y166" s="35"/>
      <c r="Z166" s="35"/>
      <c r="AA166" s="35"/>
      <c r="AB166" s="40">
        <f t="shared" ref="AB166:AB174" si="108">SUM(Y166:AA166)</f>
        <v>0</v>
      </c>
      <c r="AC166" s="35"/>
      <c r="AD166" s="35"/>
      <c r="AE166" s="35"/>
      <c r="AF166" s="40">
        <f t="shared" ref="AF166:AF174" si="109">SUM(AC166:AE166)</f>
        <v>0</v>
      </c>
      <c r="AG166" s="40">
        <f t="shared" si="104"/>
        <v>0</v>
      </c>
      <c r="AH166" s="41">
        <f t="shared" ref="AH166:AH174" si="110">IF(ISERROR(AG166/I166),0,AG166/I166)</f>
        <v>0</v>
      </c>
      <c r="AI166" s="42">
        <f t="shared" si="105"/>
        <v>0</v>
      </c>
    </row>
    <row r="167" spans="1:35" ht="12.75" hidden="1" customHeight="1" outlineLevel="1">
      <c r="A167" s="16">
        <v>3</v>
      </c>
      <c r="B167" s="32"/>
      <c r="C167" s="31"/>
      <c r="D167" s="32"/>
      <c r="E167" s="32"/>
      <c r="F167" s="32"/>
      <c r="G167" s="31"/>
      <c r="H167" s="31"/>
      <c r="I167" s="29"/>
      <c r="J167" s="33"/>
      <c r="K167" s="32"/>
      <c r="L167" s="35"/>
      <c r="M167" s="35"/>
      <c r="N167" s="35"/>
      <c r="O167" s="32"/>
      <c r="P167" s="32"/>
      <c r="Q167" s="35"/>
      <c r="R167" s="35"/>
      <c r="S167" s="35"/>
      <c r="T167" s="40">
        <f t="shared" si="106"/>
        <v>0</v>
      </c>
      <c r="U167" s="35"/>
      <c r="V167" s="35"/>
      <c r="W167" s="35"/>
      <c r="X167" s="40">
        <f t="shared" si="107"/>
        <v>0</v>
      </c>
      <c r="Y167" s="35"/>
      <c r="Z167" s="35"/>
      <c r="AA167" s="35"/>
      <c r="AB167" s="40">
        <f t="shared" si="108"/>
        <v>0</v>
      </c>
      <c r="AC167" s="35"/>
      <c r="AD167" s="35"/>
      <c r="AE167" s="35"/>
      <c r="AF167" s="40">
        <f t="shared" si="109"/>
        <v>0</v>
      </c>
      <c r="AG167" s="40">
        <f t="shared" si="104"/>
        <v>0</v>
      </c>
      <c r="AH167" s="41">
        <f t="shared" si="110"/>
        <v>0</v>
      </c>
      <c r="AI167" s="42">
        <f t="shared" si="105"/>
        <v>0</v>
      </c>
    </row>
    <row r="168" spans="1:35" ht="12.75" hidden="1" customHeight="1" outlineLevel="1">
      <c r="A168" s="16">
        <v>4</v>
      </c>
      <c r="B168" s="32"/>
      <c r="C168" s="31"/>
      <c r="D168" s="32"/>
      <c r="E168" s="32"/>
      <c r="F168" s="32"/>
      <c r="G168" s="31"/>
      <c r="H168" s="31"/>
      <c r="I168" s="29"/>
      <c r="J168" s="33"/>
      <c r="K168" s="32"/>
      <c r="L168" s="35"/>
      <c r="M168" s="35"/>
      <c r="N168" s="35"/>
      <c r="O168" s="32"/>
      <c r="P168" s="32"/>
      <c r="Q168" s="35"/>
      <c r="R168" s="35"/>
      <c r="S168" s="35"/>
      <c r="T168" s="40">
        <f t="shared" si="106"/>
        <v>0</v>
      </c>
      <c r="U168" s="35"/>
      <c r="V168" s="35"/>
      <c r="W168" s="35"/>
      <c r="X168" s="40">
        <f t="shared" si="107"/>
        <v>0</v>
      </c>
      <c r="Y168" s="35"/>
      <c r="Z168" s="35"/>
      <c r="AA168" s="35"/>
      <c r="AB168" s="40">
        <f t="shared" si="108"/>
        <v>0</v>
      </c>
      <c r="AC168" s="35"/>
      <c r="AD168" s="35"/>
      <c r="AE168" s="35"/>
      <c r="AF168" s="40">
        <f t="shared" si="109"/>
        <v>0</v>
      </c>
      <c r="AG168" s="40">
        <f t="shared" si="104"/>
        <v>0</v>
      </c>
      <c r="AH168" s="41">
        <f t="shared" si="110"/>
        <v>0</v>
      </c>
      <c r="AI168" s="42">
        <f t="shared" si="105"/>
        <v>0</v>
      </c>
    </row>
    <row r="169" spans="1:35" ht="12.75" hidden="1" customHeight="1" outlineLevel="1">
      <c r="A169" s="16">
        <v>5</v>
      </c>
      <c r="B169" s="32"/>
      <c r="C169" s="31"/>
      <c r="D169" s="32"/>
      <c r="E169" s="32"/>
      <c r="F169" s="32"/>
      <c r="G169" s="31"/>
      <c r="H169" s="31"/>
      <c r="I169" s="29"/>
      <c r="J169" s="33"/>
      <c r="K169" s="32"/>
      <c r="L169" s="35"/>
      <c r="M169" s="35"/>
      <c r="N169" s="35"/>
      <c r="O169" s="32"/>
      <c r="P169" s="32"/>
      <c r="Q169" s="35"/>
      <c r="R169" s="35"/>
      <c r="S169" s="35"/>
      <c r="T169" s="40">
        <f t="shared" si="106"/>
        <v>0</v>
      </c>
      <c r="U169" s="35"/>
      <c r="V169" s="35"/>
      <c r="W169" s="35"/>
      <c r="X169" s="40">
        <f t="shared" si="107"/>
        <v>0</v>
      </c>
      <c r="Y169" s="35"/>
      <c r="Z169" s="35"/>
      <c r="AA169" s="35"/>
      <c r="AB169" s="40">
        <f t="shared" si="108"/>
        <v>0</v>
      </c>
      <c r="AC169" s="35"/>
      <c r="AD169" s="35"/>
      <c r="AE169" s="35"/>
      <c r="AF169" s="40">
        <f t="shared" si="109"/>
        <v>0</v>
      </c>
      <c r="AG169" s="40">
        <f t="shared" si="104"/>
        <v>0</v>
      </c>
      <c r="AH169" s="41">
        <f t="shared" si="110"/>
        <v>0</v>
      </c>
      <c r="AI169" s="42">
        <f t="shared" si="105"/>
        <v>0</v>
      </c>
    </row>
    <row r="170" spans="1:35" ht="12.75" hidden="1" customHeight="1" outlineLevel="1">
      <c r="A170" s="16">
        <v>6</v>
      </c>
      <c r="B170" s="32"/>
      <c r="C170" s="31"/>
      <c r="D170" s="32"/>
      <c r="E170" s="32"/>
      <c r="F170" s="32"/>
      <c r="G170" s="31"/>
      <c r="H170" s="31"/>
      <c r="I170" s="29"/>
      <c r="J170" s="33"/>
      <c r="K170" s="32"/>
      <c r="L170" s="35"/>
      <c r="M170" s="35"/>
      <c r="N170" s="35"/>
      <c r="O170" s="32"/>
      <c r="P170" s="32"/>
      <c r="Q170" s="35"/>
      <c r="R170" s="35"/>
      <c r="S170" s="35"/>
      <c r="T170" s="40">
        <f t="shared" si="106"/>
        <v>0</v>
      </c>
      <c r="U170" s="35"/>
      <c r="V170" s="35"/>
      <c r="W170" s="35"/>
      <c r="X170" s="40">
        <f t="shared" si="107"/>
        <v>0</v>
      </c>
      <c r="Y170" s="35"/>
      <c r="Z170" s="35"/>
      <c r="AA170" s="35"/>
      <c r="AB170" s="40">
        <f t="shared" si="108"/>
        <v>0</v>
      </c>
      <c r="AC170" s="35"/>
      <c r="AD170" s="35"/>
      <c r="AE170" s="35"/>
      <c r="AF170" s="40">
        <f t="shared" si="109"/>
        <v>0</v>
      </c>
      <c r="AG170" s="40">
        <f t="shared" si="104"/>
        <v>0</v>
      </c>
      <c r="AH170" s="41">
        <f t="shared" si="110"/>
        <v>0</v>
      </c>
      <c r="AI170" s="42">
        <f t="shared" si="105"/>
        <v>0</v>
      </c>
    </row>
    <row r="171" spans="1:35" ht="12.75" hidden="1" customHeight="1" outlineLevel="1">
      <c r="A171" s="16">
        <v>7</v>
      </c>
      <c r="B171" s="32"/>
      <c r="C171" s="31"/>
      <c r="D171" s="32"/>
      <c r="E171" s="32"/>
      <c r="F171" s="32"/>
      <c r="G171" s="31"/>
      <c r="H171" s="31"/>
      <c r="I171" s="29"/>
      <c r="J171" s="33"/>
      <c r="K171" s="32"/>
      <c r="L171" s="35"/>
      <c r="M171" s="35"/>
      <c r="N171" s="35"/>
      <c r="O171" s="32"/>
      <c r="P171" s="32"/>
      <c r="Q171" s="35"/>
      <c r="R171" s="35"/>
      <c r="S171" s="35"/>
      <c r="T171" s="40">
        <f t="shared" si="106"/>
        <v>0</v>
      </c>
      <c r="U171" s="35"/>
      <c r="V171" s="35"/>
      <c r="W171" s="35"/>
      <c r="X171" s="40">
        <f t="shared" si="107"/>
        <v>0</v>
      </c>
      <c r="Y171" s="35"/>
      <c r="Z171" s="35"/>
      <c r="AA171" s="35"/>
      <c r="AB171" s="40">
        <f t="shared" si="108"/>
        <v>0</v>
      </c>
      <c r="AC171" s="35"/>
      <c r="AD171" s="35"/>
      <c r="AE171" s="35"/>
      <c r="AF171" s="40">
        <f t="shared" si="109"/>
        <v>0</v>
      </c>
      <c r="AG171" s="40">
        <f t="shared" si="104"/>
        <v>0</v>
      </c>
      <c r="AH171" s="41">
        <f t="shared" si="110"/>
        <v>0</v>
      </c>
      <c r="AI171" s="42">
        <f t="shared" si="105"/>
        <v>0</v>
      </c>
    </row>
    <row r="172" spans="1:35" ht="12.75" hidden="1" customHeight="1" outlineLevel="1">
      <c r="A172" s="16">
        <v>8</v>
      </c>
      <c r="B172" s="32"/>
      <c r="C172" s="31"/>
      <c r="D172" s="32"/>
      <c r="E172" s="32"/>
      <c r="F172" s="32"/>
      <c r="G172" s="31"/>
      <c r="H172" s="31"/>
      <c r="I172" s="29"/>
      <c r="J172" s="33"/>
      <c r="K172" s="32"/>
      <c r="L172" s="35"/>
      <c r="M172" s="35"/>
      <c r="N172" s="35"/>
      <c r="O172" s="32"/>
      <c r="P172" s="32"/>
      <c r="Q172" s="35"/>
      <c r="R172" s="35"/>
      <c r="S172" s="35"/>
      <c r="T172" s="40">
        <f t="shared" si="106"/>
        <v>0</v>
      </c>
      <c r="U172" s="35"/>
      <c r="V172" s="35"/>
      <c r="W172" s="35"/>
      <c r="X172" s="40">
        <f t="shared" si="107"/>
        <v>0</v>
      </c>
      <c r="Y172" s="35"/>
      <c r="Z172" s="35"/>
      <c r="AA172" s="35"/>
      <c r="AB172" s="40">
        <f t="shared" si="108"/>
        <v>0</v>
      </c>
      <c r="AC172" s="35"/>
      <c r="AD172" s="35"/>
      <c r="AE172" s="35"/>
      <c r="AF172" s="40">
        <f t="shared" si="109"/>
        <v>0</v>
      </c>
      <c r="AG172" s="40">
        <f t="shared" si="104"/>
        <v>0</v>
      </c>
      <c r="AH172" s="41">
        <f t="shared" si="110"/>
        <v>0</v>
      </c>
      <c r="AI172" s="42">
        <f t="shared" si="105"/>
        <v>0</v>
      </c>
    </row>
    <row r="173" spans="1:35" ht="12.75" hidden="1" customHeight="1" outlineLevel="1">
      <c r="A173" s="16">
        <v>9</v>
      </c>
      <c r="B173" s="32"/>
      <c r="C173" s="31"/>
      <c r="D173" s="32"/>
      <c r="E173" s="32"/>
      <c r="F173" s="32"/>
      <c r="G173" s="31"/>
      <c r="H173" s="31"/>
      <c r="I173" s="29"/>
      <c r="J173" s="33"/>
      <c r="K173" s="32"/>
      <c r="L173" s="35"/>
      <c r="M173" s="35"/>
      <c r="N173" s="35"/>
      <c r="O173" s="32"/>
      <c r="P173" s="32"/>
      <c r="Q173" s="35"/>
      <c r="R173" s="35"/>
      <c r="S173" s="35"/>
      <c r="T173" s="40">
        <f t="shared" si="106"/>
        <v>0</v>
      </c>
      <c r="U173" s="35"/>
      <c r="V173" s="35"/>
      <c r="W173" s="35"/>
      <c r="X173" s="40">
        <f t="shared" si="107"/>
        <v>0</v>
      </c>
      <c r="Y173" s="35"/>
      <c r="Z173" s="35"/>
      <c r="AA173" s="35"/>
      <c r="AB173" s="40">
        <f t="shared" si="108"/>
        <v>0</v>
      </c>
      <c r="AC173" s="35"/>
      <c r="AD173" s="35"/>
      <c r="AE173" s="35"/>
      <c r="AF173" s="40">
        <f t="shared" si="109"/>
        <v>0</v>
      </c>
      <c r="AG173" s="40">
        <f t="shared" si="104"/>
        <v>0</v>
      </c>
      <c r="AH173" s="41">
        <f t="shared" si="110"/>
        <v>0</v>
      </c>
      <c r="AI173" s="42">
        <f t="shared" si="105"/>
        <v>0</v>
      </c>
    </row>
    <row r="174" spans="1:35" ht="12.75" hidden="1" customHeight="1" outlineLevel="1">
      <c r="A174" s="16">
        <v>10</v>
      </c>
      <c r="B174" s="32"/>
      <c r="C174" s="31"/>
      <c r="D174" s="32"/>
      <c r="E174" s="32"/>
      <c r="F174" s="32"/>
      <c r="G174" s="31"/>
      <c r="H174" s="31"/>
      <c r="I174" s="29"/>
      <c r="J174" s="34"/>
      <c r="K174" s="32"/>
      <c r="L174" s="35"/>
      <c r="M174" s="35"/>
      <c r="N174" s="35"/>
      <c r="O174" s="32"/>
      <c r="P174" s="32"/>
      <c r="Q174" s="35"/>
      <c r="R174" s="35"/>
      <c r="S174" s="35"/>
      <c r="T174" s="40">
        <f t="shared" si="106"/>
        <v>0</v>
      </c>
      <c r="U174" s="35"/>
      <c r="V174" s="35"/>
      <c r="W174" s="35"/>
      <c r="X174" s="40">
        <f t="shared" si="107"/>
        <v>0</v>
      </c>
      <c r="Y174" s="35"/>
      <c r="Z174" s="35"/>
      <c r="AA174" s="35"/>
      <c r="AB174" s="40">
        <f t="shared" si="108"/>
        <v>0</v>
      </c>
      <c r="AC174" s="35"/>
      <c r="AD174" s="35"/>
      <c r="AE174" s="35"/>
      <c r="AF174" s="40">
        <f t="shared" si="109"/>
        <v>0</v>
      </c>
      <c r="AG174" s="40">
        <f t="shared" si="104"/>
        <v>0</v>
      </c>
      <c r="AH174" s="41">
        <f t="shared" si="110"/>
        <v>0</v>
      </c>
      <c r="AI174" s="42">
        <f t="shared" si="105"/>
        <v>0</v>
      </c>
    </row>
    <row r="175" spans="1:35" ht="12.75" customHeight="1" collapsed="1">
      <c r="A175" s="181" t="s">
        <v>73</v>
      </c>
      <c r="B175" s="182"/>
      <c r="C175" s="182"/>
      <c r="D175" s="182"/>
      <c r="E175" s="182"/>
      <c r="F175" s="182"/>
      <c r="G175" s="182"/>
      <c r="H175" s="183"/>
      <c r="I175" s="55">
        <f>SUM(I165:I174)</f>
        <v>0</v>
      </c>
      <c r="J175" s="55">
        <f>SUM(J165:J174)</f>
        <v>0</v>
      </c>
      <c r="K175" s="74"/>
      <c r="L175" s="55">
        <f>SUM(L165:L174)</f>
        <v>0</v>
      </c>
      <c r="M175" s="55">
        <f>SUM(M165:M174)</f>
        <v>0</v>
      </c>
      <c r="N175" s="55">
        <f>SUM(N165:N174)</f>
        <v>0</v>
      </c>
      <c r="O175" s="57"/>
      <c r="P175" s="75"/>
      <c r="Q175" s="55">
        <f t="shared" ref="Q175:AG175" si="111">SUM(Q165:Q174)</f>
        <v>0</v>
      </c>
      <c r="R175" s="55">
        <f t="shared" si="111"/>
        <v>0</v>
      </c>
      <c r="S175" s="55">
        <f t="shared" si="111"/>
        <v>0</v>
      </c>
      <c r="T175" s="60">
        <f t="shared" si="111"/>
        <v>0</v>
      </c>
      <c r="U175" s="55">
        <f t="shared" si="111"/>
        <v>0</v>
      </c>
      <c r="V175" s="55">
        <f t="shared" si="111"/>
        <v>0</v>
      </c>
      <c r="W175" s="55">
        <f t="shared" si="111"/>
        <v>0</v>
      </c>
      <c r="X175" s="60">
        <f t="shared" si="111"/>
        <v>0</v>
      </c>
      <c r="Y175" s="55">
        <f t="shared" si="111"/>
        <v>0</v>
      </c>
      <c r="Z175" s="55">
        <f t="shared" si="111"/>
        <v>0</v>
      </c>
      <c r="AA175" s="55">
        <f t="shared" si="111"/>
        <v>0</v>
      </c>
      <c r="AB175" s="60">
        <f t="shared" si="111"/>
        <v>0</v>
      </c>
      <c r="AC175" s="55">
        <f t="shared" si="111"/>
        <v>0</v>
      </c>
      <c r="AD175" s="55">
        <f t="shared" si="111"/>
        <v>0</v>
      </c>
      <c r="AE175" s="55">
        <f t="shared" si="111"/>
        <v>0</v>
      </c>
      <c r="AF175" s="60">
        <f t="shared" si="111"/>
        <v>0</v>
      </c>
      <c r="AG175" s="53">
        <f t="shared" si="111"/>
        <v>0</v>
      </c>
      <c r="AH175" s="54">
        <f>IF(ISERROR(AG175/I175),0,AG175/I175)</f>
        <v>0</v>
      </c>
      <c r="AI175" s="54">
        <f>IF(ISERROR(AG175/$AG$191),0,AG175/$AG$191)</f>
        <v>0</v>
      </c>
    </row>
    <row r="176" spans="1:35" ht="12.75" customHeight="1">
      <c r="A176" s="36"/>
      <c r="B176" s="187" t="s">
        <v>19</v>
      </c>
      <c r="C176" s="188"/>
      <c r="D176" s="189"/>
      <c r="E176" s="18"/>
      <c r="F176" s="19"/>
      <c r="G176" s="20"/>
      <c r="H176" s="20"/>
      <c r="I176" s="21"/>
      <c r="J176" s="22"/>
      <c r="K176" s="23"/>
      <c r="L176" s="24"/>
      <c r="M176" s="24"/>
      <c r="N176" s="24"/>
      <c r="O176" s="19"/>
      <c r="P176" s="25"/>
      <c r="Q176" s="22"/>
      <c r="R176" s="22"/>
      <c r="S176" s="22"/>
      <c r="T176" s="22"/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F176" s="22"/>
      <c r="AG176" s="22"/>
      <c r="AH176" s="26"/>
      <c r="AI176" s="26"/>
    </row>
    <row r="177" spans="1:35" ht="12.75" hidden="1" customHeight="1" outlineLevel="1">
      <c r="A177" s="16">
        <v>1</v>
      </c>
      <c r="B177" s="28"/>
      <c r="C177" s="27"/>
      <c r="D177" s="28"/>
      <c r="E177" s="28"/>
      <c r="F177" s="28"/>
      <c r="G177" s="27"/>
      <c r="H177" s="27"/>
      <c r="I177" s="29"/>
      <c r="J177" s="30"/>
      <c r="K177" s="28"/>
      <c r="L177" s="35"/>
      <c r="M177" s="35"/>
      <c r="N177" s="35"/>
      <c r="O177" s="28"/>
      <c r="P177" s="28"/>
      <c r="Q177" s="35"/>
      <c r="R177" s="35"/>
      <c r="S177" s="35"/>
      <c r="T177" s="40">
        <f>SUM(Q177:S177)</f>
        <v>0</v>
      </c>
      <c r="U177" s="35"/>
      <c r="V177" s="35"/>
      <c r="W177" s="35"/>
      <c r="X177" s="40">
        <f>SUM(U177:W177)</f>
        <v>0</v>
      </c>
      <c r="Y177" s="35"/>
      <c r="Z177" s="35"/>
      <c r="AA177" s="35"/>
      <c r="AB177" s="40">
        <f>SUM(Y177:AA177)</f>
        <v>0</v>
      </c>
      <c r="AC177" s="35"/>
      <c r="AD177" s="35"/>
      <c r="AE177" s="35"/>
      <c r="AF177" s="40">
        <f>SUM(AC177:AE177)</f>
        <v>0</v>
      </c>
      <c r="AG177" s="40">
        <f t="shared" ref="AG177:AG186" si="112">SUM(T177,X177,AB177,AF177)</f>
        <v>0</v>
      </c>
      <c r="AH177" s="41">
        <f>IF(ISERROR(AG177/I177),0,AG177/I177)</f>
        <v>0</v>
      </c>
      <c r="AI177" s="42">
        <f t="shared" ref="AI177:AI186" si="113">IF(ISERROR(AG177/$AG$191),"-",AG177/$AG$191)</f>
        <v>0</v>
      </c>
    </row>
    <row r="178" spans="1:35" ht="12.75" hidden="1" customHeight="1" outlineLevel="1">
      <c r="A178" s="16">
        <v>2</v>
      </c>
      <c r="B178" s="32"/>
      <c r="C178" s="31"/>
      <c r="D178" s="32"/>
      <c r="E178" s="32"/>
      <c r="F178" s="32"/>
      <c r="G178" s="31"/>
      <c r="H178" s="31"/>
      <c r="I178" s="29"/>
      <c r="J178" s="33"/>
      <c r="K178" s="32"/>
      <c r="L178" s="35"/>
      <c r="M178" s="35"/>
      <c r="N178" s="35"/>
      <c r="O178" s="32"/>
      <c r="P178" s="32"/>
      <c r="Q178" s="35"/>
      <c r="R178" s="35"/>
      <c r="S178" s="35"/>
      <c r="T178" s="40">
        <f t="shared" ref="T178:T186" si="114">SUM(Q178:S178)</f>
        <v>0</v>
      </c>
      <c r="U178" s="35"/>
      <c r="V178" s="35"/>
      <c r="W178" s="35"/>
      <c r="X178" s="40">
        <f t="shared" ref="X178:X186" si="115">SUM(U178:W178)</f>
        <v>0</v>
      </c>
      <c r="Y178" s="35"/>
      <c r="Z178" s="35"/>
      <c r="AA178" s="35"/>
      <c r="AB178" s="40">
        <f t="shared" ref="AB178:AB186" si="116">SUM(Y178:AA178)</f>
        <v>0</v>
      </c>
      <c r="AC178" s="35"/>
      <c r="AD178" s="35"/>
      <c r="AE178" s="35"/>
      <c r="AF178" s="40">
        <f t="shared" ref="AF178:AF186" si="117">SUM(AC178:AE178)</f>
        <v>0</v>
      </c>
      <c r="AG178" s="40">
        <f t="shared" si="112"/>
        <v>0</v>
      </c>
      <c r="AH178" s="41">
        <f t="shared" ref="AH178:AH186" si="118">IF(ISERROR(AG178/I178),0,AG178/I178)</f>
        <v>0</v>
      </c>
      <c r="AI178" s="42">
        <f t="shared" si="113"/>
        <v>0</v>
      </c>
    </row>
    <row r="179" spans="1:35" ht="12.75" hidden="1" customHeight="1" outlineLevel="1">
      <c r="A179" s="16">
        <v>3</v>
      </c>
      <c r="B179" s="32"/>
      <c r="C179" s="31"/>
      <c r="D179" s="32"/>
      <c r="E179" s="32"/>
      <c r="F179" s="32"/>
      <c r="G179" s="31"/>
      <c r="H179" s="31"/>
      <c r="I179" s="29"/>
      <c r="J179" s="33"/>
      <c r="K179" s="32"/>
      <c r="L179" s="35"/>
      <c r="M179" s="35"/>
      <c r="N179" s="35"/>
      <c r="O179" s="32"/>
      <c r="P179" s="32"/>
      <c r="Q179" s="35"/>
      <c r="R179" s="35"/>
      <c r="S179" s="35"/>
      <c r="T179" s="40">
        <f t="shared" si="114"/>
        <v>0</v>
      </c>
      <c r="U179" s="35"/>
      <c r="V179" s="35"/>
      <c r="W179" s="35"/>
      <c r="X179" s="40">
        <f t="shared" si="115"/>
        <v>0</v>
      </c>
      <c r="Y179" s="35"/>
      <c r="Z179" s="35"/>
      <c r="AA179" s="35"/>
      <c r="AB179" s="40">
        <f t="shared" si="116"/>
        <v>0</v>
      </c>
      <c r="AC179" s="35"/>
      <c r="AD179" s="35"/>
      <c r="AE179" s="35"/>
      <c r="AF179" s="40">
        <f t="shared" si="117"/>
        <v>0</v>
      </c>
      <c r="AG179" s="40">
        <f t="shared" si="112"/>
        <v>0</v>
      </c>
      <c r="AH179" s="41">
        <f t="shared" si="118"/>
        <v>0</v>
      </c>
      <c r="AI179" s="42">
        <f t="shared" si="113"/>
        <v>0</v>
      </c>
    </row>
    <row r="180" spans="1:35" ht="12.75" hidden="1" customHeight="1" outlineLevel="1">
      <c r="A180" s="16">
        <v>4</v>
      </c>
      <c r="B180" s="32"/>
      <c r="C180" s="31"/>
      <c r="D180" s="32"/>
      <c r="E180" s="32"/>
      <c r="F180" s="32"/>
      <c r="G180" s="31"/>
      <c r="H180" s="31"/>
      <c r="I180" s="29"/>
      <c r="J180" s="33"/>
      <c r="K180" s="32"/>
      <c r="L180" s="35"/>
      <c r="M180" s="35"/>
      <c r="N180" s="35"/>
      <c r="O180" s="32"/>
      <c r="P180" s="32"/>
      <c r="Q180" s="35"/>
      <c r="R180" s="35"/>
      <c r="S180" s="35"/>
      <c r="T180" s="40">
        <f t="shared" si="114"/>
        <v>0</v>
      </c>
      <c r="U180" s="35"/>
      <c r="V180" s="35"/>
      <c r="W180" s="35"/>
      <c r="X180" s="40">
        <f t="shared" si="115"/>
        <v>0</v>
      </c>
      <c r="Y180" s="35"/>
      <c r="Z180" s="35"/>
      <c r="AA180" s="35"/>
      <c r="AB180" s="40">
        <f t="shared" si="116"/>
        <v>0</v>
      </c>
      <c r="AC180" s="35"/>
      <c r="AD180" s="35"/>
      <c r="AE180" s="35"/>
      <c r="AF180" s="40">
        <f t="shared" si="117"/>
        <v>0</v>
      </c>
      <c r="AG180" s="40">
        <f t="shared" si="112"/>
        <v>0</v>
      </c>
      <c r="AH180" s="41">
        <f t="shared" si="118"/>
        <v>0</v>
      </c>
      <c r="AI180" s="42">
        <f t="shared" si="113"/>
        <v>0</v>
      </c>
    </row>
    <row r="181" spans="1:35" ht="12.75" hidden="1" customHeight="1" outlineLevel="1">
      <c r="A181" s="16">
        <v>5</v>
      </c>
      <c r="B181" s="32"/>
      <c r="C181" s="31"/>
      <c r="D181" s="32"/>
      <c r="E181" s="32"/>
      <c r="F181" s="32"/>
      <c r="G181" s="31"/>
      <c r="H181" s="31"/>
      <c r="I181" s="29"/>
      <c r="J181" s="33"/>
      <c r="K181" s="32"/>
      <c r="L181" s="35"/>
      <c r="M181" s="35"/>
      <c r="N181" s="35"/>
      <c r="O181" s="32"/>
      <c r="P181" s="32"/>
      <c r="Q181" s="35"/>
      <c r="R181" s="35"/>
      <c r="S181" s="35"/>
      <c r="T181" s="40">
        <f t="shared" si="114"/>
        <v>0</v>
      </c>
      <c r="U181" s="35"/>
      <c r="V181" s="35"/>
      <c r="W181" s="35"/>
      <c r="X181" s="40">
        <f t="shared" si="115"/>
        <v>0</v>
      </c>
      <c r="Y181" s="35"/>
      <c r="Z181" s="35"/>
      <c r="AA181" s="35"/>
      <c r="AB181" s="40">
        <f t="shared" si="116"/>
        <v>0</v>
      </c>
      <c r="AC181" s="35"/>
      <c r="AD181" s="35"/>
      <c r="AE181" s="35"/>
      <c r="AF181" s="40">
        <f t="shared" si="117"/>
        <v>0</v>
      </c>
      <c r="AG181" s="40">
        <f t="shared" si="112"/>
        <v>0</v>
      </c>
      <c r="AH181" s="41">
        <f t="shared" si="118"/>
        <v>0</v>
      </c>
      <c r="AI181" s="42">
        <f t="shared" si="113"/>
        <v>0</v>
      </c>
    </row>
    <row r="182" spans="1:35" ht="12.75" hidden="1" customHeight="1" outlineLevel="1">
      <c r="A182" s="16">
        <v>6</v>
      </c>
      <c r="B182" s="32"/>
      <c r="C182" s="31"/>
      <c r="D182" s="32"/>
      <c r="E182" s="32"/>
      <c r="F182" s="32"/>
      <c r="G182" s="31"/>
      <c r="H182" s="31"/>
      <c r="I182" s="29"/>
      <c r="J182" s="33"/>
      <c r="K182" s="32"/>
      <c r="L182" s="35"/>
      <c r="M182" s="35"/>
      <c r="N182" s="35"/>
      <c r="O182" s="32"/>
      <c r="P182" s="32"/>
      <c r="Q182" s="35"/>
      <c r="R182" s="35"/>
      <c r="S182" s="35"/>
      <c r="T182" s="40">
        <f t="shared" si="114"/>
        <v>0</v>
      </c>
      <c r="U182" s="35"/>
      <c r="V182" s="35"/>
      <c r="W182" s="35"/>
      <c r="X182" s="40">
        <f t="shared" si="115"/>
        <v>0</v>
      </c>
      <c r="Y182" s="35"/>
      <c r="Z182" s="35"/>
      <c r="AA182" s="35"/>
      <c r="AB182" s="40">
        <f t="shared" si="116"/>
        <v>0</v>
      </c>
      <c r="AC182" s="35"/>
      <c r="AD182" s="35"/>
      <c r="AE182" s="35"/>
      <c r="AF182" s="40">
        <f t="shared" si="117"/>
        <v>0</v>
      </c>
      <c r="AG182" s="40">
        <f t="shared" si="112"/>
        <v>0</v>
      </c>
      <c r="AH182" s="41">
        <f t="shared" si="118"/>
        <v>0</v>
      </c>
      <c r="AI182" s="42">
        <f t="shared" si="113"/>
        <v>0</v>
      </c>
    </row>
    <row r="183" spans="1:35" ht="12.75" hidden="1" customHeight="1" outlineLevel="1">
      <c r="A183" s="16">
        <v>7</v>
      </c>
      <c r="B183" s="32"/>
      <c r="C183" s="31"/>
      <c r="D183" s="32"/>
      <c r="E183" s="32"/>
      <c r="F183" s="32"/>
      <c r="G183" s="31"/>
      <c r="H183" s="31"/>
      <c r="I183" s="29"/>
      <c r="J183" s="33"/>
      <c r="K183" s="32"/>
      <c r="L183" s="35"/>
      <c r="M183" s="35"/>
      <c r="N183" s="35"/>
      <c r="O183" s="32"/>
      <c r="P183" s="32"/>
      <c r="Q183" s="35"/>
      <c r="R183" s="35"/>
      <c r="S183" s="35"/>
      <c r="T183" s="40">
        <f t="shared" si="114"/>
        <v>0</v>
      </c>
      <c r="U183" s="35"/>
      <c r="V183" s="35"/>
      <c r="W183" s="35"/>
      <c r="X183" s="40">
        <f t="shared" si="115"/>
        <v>0</v>
      </c>
      <c r="Y183" s="35"/>
      <c r="Z183" s="35"/>
      <c r="AA183" s="35"/>
      <c r="AB183" s="40">
        <f t="shared" si="116"/>
        <v>0</v>
      </c>
      <c r="AC183" s="35"/>
      <c r="AD183" s="35"/>
      <c r="AE183" s="35"/>
      <c r="AF183" s="40">
        <f t="shared" si="117"/>
        <v>0</v>
      </c>
      <c r="AG183" s="40">
        <f t="shared" si="112"/>
        <v>0</v>
      </c>
      <c r="AH183" s="41">
        <f t="shared" si="118"/>
        <v>0</v>
      </c>
      <c r="AI183" s="42">
        <f t="shared" si="113"/>
        <v>0</v>
      </c>
    </row>
    <row r="184" spans="1:35" ht="12.75" hidden="1" customHeight="1" outlineLevel="1">
      <c r="A184" s="16">
        <v>8</v>
      </c>
      <c r="B184" s="32"/>
      <c r="C184" s="31"/>
      <c r="D184" s="32"/>
      <c r="E184" s="32"/>
      <c r="F184" s="32"/>
      <c r="G184" s="31"/>
      <c r="H184" s="31"/>
      <c r="I184" s="29"/>
      <c r="J184" s="33"/>
      <c r="K184" s="32"/>
      <c r="L184" s="35"/>
      <c r="M184" s="35"/>
      <c r="N184" s="35"/>
      <c r="O184" s="32"/>
      <c r="P184" s="32"/>
      <c r="Q184" s="35"/>
      <c r="R184" s="35"/>
      <c r="S184" s="35"/>
      <c r="T184" s="40">
        <f t="shared" si="114"/>
        <v>0</v>
      </c>
      <c r="U184" s="35"/>
      <c r="V184" s="35"/>
      <c r="W184" s="35"/>
      <c r="X184" s="40">
        <f t="shared" si="115"/>
        <v>0</v>
      </c>
      <c r="Y184" s="35"/>
      <c r="Z184" s="35"/>
      <c r="AA184" s="35"/>
      <c r="AB184" s="40">
        <f t="shared" si="116"/>
        <v>0</v>
      </c>
      <c r="AC184" s="35"/>
      <c r="AD184" s="35"/>
      <c r="AE184" s="35"/>
      <c r="AF184" s="40">
        <f t="shared" si="117"/>
        <v>0</v>
      </c>
      <c r="AG184" s="40">
        <f t="shared" si="112"/>
        <v>0</v>
      </c>
      <c r="AH184" s="41">
        <f t="shared" si="118"/>
        <v>0</v>
      </c>
      <c r="AI184" s="42">
        <f t="shared" si="113"/>
        <v>0</v>
      </c>
    </row>
    <row r="185" spans="1:35" ht="12.75" hidden="1" customHeight="1" outlineLevel="1">
      <c r="A185" s="16">
        <v>9</v>
      </c>
      <c r="B185" s="32"/>
      <c r="C185" s="31"/>
      <c r="D185" s="32"/>
      <c r="E185" s="32"/>
      <c r="F185" s="32"/>
      <c r="G185" s="31"/>
      <c r="H185" s="31"/>
      <c r="I185" s="29"/>
      <c r="J185" s="33"/>
      <c r="K185" s="32"/>
      <c r="L185" s="35"/>
      <c r="M185" s="35"/>
      <c r="N185" s="35"/>
      <c r="O185" s="32"/>
      <c r="P185" s="32"/>
      <c r="Q185" s="35"/>
      <c r="R185" s="35"/>
      <c r="S185" s="35"/>
      <c r="T185" s="40">
        <f t="shared" si="114"/>
        <v>0</v>
      </c>
      <c r="U185" s="35"/>
      <c r="V185" s="35"/>
      <c r="W185" s="35"/>
      <c r="X185" s="40">
        <f t="shared" si="115"/>
        <v>0</v>
      </c>
      <c r="Y185" s="35"/>
      <c r="Z185" s="35"/>
      <c r="AA185" s="35"/>
      <c r="AB185" s="40">
        <f t="shared" si="116"/>
        <v>0</v>
      </c>
      <c r="AC185" s="35"/>
      <c r="AD185" s="35"/>
      <c r="AE185" s="35"/>
      <c r="AF185" s="40">
        <f t="shared" si="117"/>
        <v>0</v>
      </c>
      <c r="AG185" s="40">
        <f t="shared" si="112"/>
        <v>0</v>
      </c>
      <c r="AH185" s="41">
        <f t="shared" si="118"/>
        <v>0</v>
      </c>
      <c r="AI185" s="42">
        <f t="shared" si="113"/>
        <v>0</v>
      </c>
    </row>
    <row r="186" spans="1:35" ht="12.75" hidden="1" customHeight="1" outlineLevel="1">
      <c r="A186" s="16">
        <v>10</v>
      </c>
      <c r="B186" s="32"/>
      <c r="C186" s="31"/>
      <c r="D186" s="32"/>
      <c r="E186" s="32"/>
      <c r="F186" s="32"/>
      <c r="G186" s="31"/>
      <c r="H186" s="31"/>
      <c r="I186" s="29"/>
      <c r="J186" s="34"/>
      <c r="K186" s="32"/>
      <c r="L186" s="35"/>
      <c r="M186" s="35"/>
      <c r="N186" s="35"/>
      <c r="O186" s="32"/>
      <c r="P186" s="32"/>
      <c r="Q186" s="35"/>
      <c r="R186" s="35"/>
      <c r="S186" s="35"/>
      <c r="T186" s="40">
        <f t="shared" si="114"/>
        <v>0</v>
      </c>
      <c r="U186" s="35"/>
      <c r="V186" s="35"/>
      <c r="W186" s="35"/>
      <c r="X186" s="40">
        <f t="shared" si="115"/>
        <v>0</v>
      </c>
      <c r="Y186" s="35"/>
      <c r="Z186" s="35"/>
      <c r="AA186" s="35"/>
      <c r="AB186" s="40">
        <f t="shared" si="116"/>
        <v>0</v>
      </c>
      <c r="AC186" s="35"/>
      <c r="AD186" s="35"/>
      <c r="AE186" s="35"/>
      <c r="AF186" s="40">
        <f t="shared" si="117"/>
        <v>0</v>
      </c>
      <c r="AG186" s="40">
        <f t="shared" si="112"/>
        <v>0</v>
      </c>
      <c r="AH186" s="41">
        <f t="shared" si="118"/>
        <v>0</v>
      </c>
      <c r="AI186" s="42">
        <f t="shared" si="113"/>
        <v>0</v>
      </c>
    </row>
    <row r="187" spans="1:35" ht="12.75" customHeight="1" collapsed="1">
      <c r="A187" s="181" t="s">
        <v>74</v>
      </c>
      <c r="B187" s="182"/>
      <c r="C187" s="182"/>
      <c r="D187" s="182"/>
      <c r="E187" s="182"/>
      <c r="F187" s="182"/>
      <c r="G187" s="182"/>
      <c r="H187" s="183"/>
      <c r="I187" s="55">
        <f>SUM(I177:I186)</f>
        <v>0</v>
      </c>
      <c r="J187" s="55">
        <f>SUM(J177:J186)</f>
        <v>0</v>
      </c>
      <c r="K187" s="74"/>
      <c r="L187" s="55">
        <f>SUM(L177:L186)</f>
        <v>0</v>
      </c>
      <c r="M187" s="55">
        <f>SUM(M177:M186)</f>
        <v>0</v>
      </c>
      <c r="N187" s="55">
        <f>SUM(N177:N186)</f>
        <v>0</v>
      </c>
      <c r="O187" s="57"/>
      <c r="P187" s="75"/>
      <c r="Q187" s="55">
        <f t="shared" ref="Q187:AG187" si="119">SUM(Q177:Q186)</f>
        <v>0</v>
      </c>
      <c r="R187" s="55">
        <f t="shared" si="119"/>
        <v>0</v>
      </c>
      <c r="S187" s="55">
        <f t="shared" si="119"/>
        <v>0</v>
      </c>
      <c r="T187" s="60">
        <f t="shared" si="119"/>
        <v>0</v>
      </c>
      <c r="U187" s="55">
        <f t="shared" si="119"/>
        <v>0</v>
      </c>
      <c r="V187" s="55">
        <f t="shared" si="119"/>
        <v>0</v>
      </c>
      <c r="W187" s="55">
        <f t="shared" si="119"/>
        <v>0</v>
      </c>
      <c r="X187" s="60">
        <f t="shared" si="119"/>
        <v>0</v>
      </c>
      <c r="Y187" s="55">
        <f t="shared" si="119"/>
        <v>0</v>
      </c>
      <c r="Z187" s="55">
        <f t="shared" si="119"/>
        <v>0</v>
      </c>
      <c r="AA187" s="55">
        <f t="shared" si="119"/>
        <v>0</v>
      </c>
      <c r="AB187" s="60">
        <f t="shared" si="119"/>
        <v>0</v>
      </c>
      <c r="AC187" s="55">
        <f t="shared" si="119"/>
        <v>0</v>
      </c>
      <c r="AD187" s="55">
        <f t="shared" si="119"/>
        <v>0</v>
      </c>
      <c r="AE187" s="55">
        <f t="shared" si="119"/>
        <v>0</v>
      </c>
      <c r="AF187" s="60">
        <f t="shared" si="119"/>
        <v>0</v>
      </c>
      <c r="AG187" s="53">
        <f t="shared" si="119"/>
        <v>0</v>
      </c>
      <c r="AH187" s="54">
        <f>IF(ISERROR(AG187/I187),0,AG187/I187)</f>
        <v>0</v>
      </c>
      <c r="AI187" s="54">
        <f>IF(ISERROR(AG187/$AG$191),0,AG187/$AG$191)</f>
        <v>0</v>
      </c>
    </row>
    <row r="188" spans="1:35" ht="12.75" customHeight="1">
      <c r="A188" s="36"/>
      <c r="B188" s="187" t="s">
        <v>49</v>
      </c>
      <c r="C188" s="188"/>
      <c r="D188" s="189"/>
      <c r="E188" s="18"/>
      <c r="F188" s="19"/>
      <c r="G188" s="20"/>
      <c r="H188" s="20"/>
      <c r="I188" s="179">
        <v>84264000</v>
      </c>
      <c r="J188" s="22"/>
      <c r="K188" s="23"/>
      <c r="L188" s="24"/>
      <c r="M188" s="24"/>
      <c r="N188" s="24"/>
      <c r="O188" s="19"/>
      <c r="P188" s="25"/>
      <c r="Q188" s="22"/>
      <c r="R188" s="22"/>
      <c r="S188" s="22"/>
      <c r="T188" s="22"/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F188" s="22"/>
      <c r="AG188" s="22"/>
      <c r="AH188" s="26"/>
      <c r="AI188" s="26"/>
    </row>
    <row r="189" spans="1:35" ht="45" customHeight="1" outlineLevel="1">
      <c r="A189" s="16">
        <v>1</v>
      </c>
      <c r="B189" s="78" t="s">
        <v>113</v>
      </c>
      <c r="C189" s="81">
        <v>41634</v>
      </c>
      <c r="D189" s="80" t="s">
        <v>108</v>
      </c>
      <c r="E189" s="78" t="s">
        <v>111</v>
      </c>
      <c r="F189" s="79" t="s">
        <v>114</v>
      </c>
      <c r="G189" s="81">
        <v>41758</v>
      </c>
      <c r="H189" s="81">
        <v>42004</v>
      </c>
      <c r="I189" s="180"/>
      <c r="J189" s="77">
        <v>84264000</v>
      </c>
      <c r="K189" s="28"/>
      <c r="L189" s="35"/>
      <c r="M189" s="35"/>
      <c r="N189" s="35"/>
      <c r="O189" s="79"/>
      <c r="P189" s="28"/>
      <c r="Q189" s="35"/>
      <c r="R189" s="35"/>
      <c r="S189" s="35"/>
      <c r="T189" s="40">
        <f>SUM(Q189:S189)</f>
        <v>0</v>
      </c>
      <c r="U189" s="35">
        <v>84264000</v>
      </c>
      <c r="V189" s="35"/>
      <c r="W189" s="35"/>
      <c r="X189" s="40">
        <f>SUM(U189:W189)</f>
        <v>84264000</v>
      </c>
      <c r="Y189" s="35"/>
      <c r="Z189" s="35"/>
      <c r="AA189" s="35"/>
      <c r="AB189" s="40">
        <f>SUM(Y189:AA189)</f>
        <v>0</v>
      </c>
      <c r="AC189" s="35"/>
      <c r="AD189" s="35"/>
      <c r="AE189" s="35"/>
      <c r="AF189" s="40">
        <f>SUM(AC189:AE189)</f>
        <v>0</v>
      </c>
      <c r="AG189" s="40">
        <f t="shared" ref="AG189" si="120">SUM(T189,X189,AB189,AF189)</f>
        <v>84264000</v>
      </c>
      <c r="AH189" s="41">
        <f>IF(ISERROR(AG189/I188),0,AG189/I188)</f>
        <v>1</v>
      </c>
      <c r="AI189" s="42">
        <f>IF(ISERROR(AG189/$AG$191),"-",AG189/$AG$191)</f>
        <v>1</v>
      </c>
    </row>
    <row r="190" spans="1:35" s="17" customFormat="1">
      <c r="A190" s="181" t="s">
        <v>50</v>
      </c>
      <c r="B190" s="182"/>
      <c r="C190" s="182"/>
      <c r="D190" s="182"/>
      <c r="E190" s="182"/>
      <c r="F190" s="182"/>
      <c r="G190" s="182"/>
      <c r="H190" s="183"/>
      <c r="I190" s="55">
        <f>SUM(I188:I188)</f>
        <v>84264000</v>
      </c>
      <c r="J190" s="55">
        <f>SUM(J189:J189)</f>
        <v>84264000</v>
      </c>
      <c r="K190" s="74"/>
      <c r="L190" s="55">
        <f>SUM(L189:L189)</f>
        <v>0</v>
      </c>
      <c r="M190" s="55">
        <f>SUM(M189:M189)</f>
        <v>0</v>
      </c>
      <c r="N190" s="55">
        <f>SUM(N189:N189)</f>
        <v>0</v>
      </c>
      <c r="O190" s="57"/>
      <c r="P190" s="75"/>
      <c r="Q190" s="55">
        <f t="shared" ref="Q190:AG190" si="121">SUM(Q189:Q189)</f>
        <v>0</v>
      </c>
      <c r="R190" s="55">
        <f t="shared" si="121"/>
        <v>0</v>
      </c>
      <c r="S190" s="55">
        <f t="shared" si="121"/>
        <v>0</v>
      </c>
      <c r="T190" s="60">
        <f t="shared" si="121"/>
        <v>0</v>
      </c>
      <c r="U190" s="55">
        <f t="shared" si="121"/>
        <v>84264000</v>
      </c>
      <c r="V190" s="55">
        <f t="shared" si="121"/>
        <v>0</v>
      </c>
      <c r="W190" s="55">
        <f t="shared" si="121"/>
        <v>0</v>
      </c>
      <c r="X190" s="60">
        <f t="shared" si="121"/>
        <v>84264000</v>
      </c>
      <c r="Y190" s="55">
        <f t="shared" si="121"/>
        <v>0</v>
      </c>
      <c r="Z190" s="55">
        <f t="shared" si="121"/>
        <v>0</v>
      </c>
      <c r="AA190" s="55">
        <f t="shared" si="121"/>
        <v>0</v>
      </c>
      <c r="AB190" s="60">
        <f t="shared" si="121"/>
        <v>0</v>
      </c>
      <c r="AC190" s="55">
        <f t="shared" si="121"/>
        <v>0</v>
      </c>
      <c r="AD190" s="55">
        <f t="shared" si="121"/>
        <v>0</v>
      </c>
      <c r="AE190" s="55">
        <f t="shared" si="121"/>
        <v>0</v>
      </c>
      <c r="AF190" s="60">
        <f t="shared" si="121"/>
        <v>0</v>
      </c>
      <c r="AG190" s="53">
        <f t="shared" si="121"/>
        <v>84264000</v>
      </c>
      <c r="AH190" s="54">
        <f>IF(ISERROR(AG190/I190),0,AG190/I190)</f>
        <v>1</v>
      </c>
      <c r="AI190" s="54">
        <f>IF(ISERROR(AG190/$AG$191),0,AG190/$AG$191)</f>
        <v>1</v>
      </c>
    </row>
    <row r="191" spans="1:35">
      <c r="A191" s="184" t="str">
        <f>"TOTAL ASIG."&amp;" "&amp;$A$5</f>
        <v xml:space="preserve">TOTAL ASIG. 24-03-005 PROGRAMA DIAGNOSTICO DE VULNERABILIDAD EN PRE-ESCOLARES </v>
      </c>
      <c r="B191" s="185"/>
      <c r="C191" s="185"/>
      <c r="D191" s="185"/>
      <c r="E191" s="185"/>
      <c r="F191" s="185"/>
      <c r="G191" s="185"/>
      <c r="H191" s="186"/>
      <c r="I191" s="62">
        <f>+I19+I31+I12572+I55+I67+I79+I91+I103+I115+I127+I139+I151+I187+I163+I175+I190</f>
        <v>84264000</v>
      </c>
      <c r="J191" s="60">
        <f>+J19+J31+J43+J55+J67+J79+J91+J103+J115+J127+J139+J151+J187+J163+J175+J190</f>
        <v>84264000</v>
      </c>
      <c r="K191" s="63"/>
      <c r="L191" s="60">
        <f>+L19+L31+L43+L55+L67+L79+L91+L103+L115+L127+L139+L151+L187+L163+L175+L190</f>
        <v>0</v>
      </c>
      <c r="M191" s="60">
        <f>+M19+M31+M43+M55+M67+M79+M91+M103+M115+M127+M139+M151+M187+M163+M175+M190</f>
        <v>0</v>
      </c>
      <c r="N191" s="60">
        <f>+N19+N31+N43+N55+N67+N79+N91+N103+N115+N127+N139+N151+N187+N163+N175+N190</f>
        <v>0</v>
      </c>
      <c r="O191" s="64"/>
      <c r="P191" s="65"/>
      <c r="Q191" s="60">
        <f t="shared" ref="Q191:AG191" si="122">+Q19+Q31+Q43+Q55+Q67+Q79+Q91+Q103+Q115+Q127+Q139+Q151+Q187+Q163+Q175+Q190</f>
        <v>0</v>
      </c>
      <c r="R191" s="60">
        <f t="shared" si="122"/>
        <v>0</v>
      </c>
      <c r="S191" s="60">
        <f t="shared" si="122"/>
        <v>0</v>
      </c>
      <c r="T191" s="60">
        <f t="shared" si="122"/>
        <v>0</v>
      </c>
      <c r="U191" s="60">
        <f t="shared" si="122"/>
        <v>84264000</v>
      </c>
      <c r="V191" s="60">
        <f t="shared" si="122"/>
        <v>0</v>
      </c>
      <c r="W191" s="60">
        <f t="shared" si="122"/>
        <v>0</v>
      </c>
      <c r="X191" s="60">
        <f t="shared" si="122"/>
        <v>84264000</v>
      </c>
      <c r="Y191" s="60">
        <f t="shared" si="122"/>
        <v>0</v>
      </c>
      <c r="Z191" s="60">
        <f t="shared" si="122"/>
        <v>0</v>
      </c>
      <c r="AA191" s="60">
        <f t="shared" si="122"/>
        <v>0</v>
      </c>
      <c r="AB191" s="60">
        <f t="shared" si="122"/>
        <v>0</v>
      </c>
      <c r="AC191" s="60">
        <f t="shared" si="122"/>
        <v>0</v>
      </c>
      <c r="AD191" s="60">
        <f t="shared" si="122"/>
        <v>0</v>
      </c>
      <c r="AE191" s="60">
        <f t="shared" si="122"/>
        <v>0</v>
      </c>
      <c r="AF191" s="60">
        <f t="shared" si="122"/>
        <v>0</v>
      </c>
      <c r="AG191" s="60">
        <f t="shared" si="122"/>
        <v>84264000</v>
      </c>
      <c r="AH191" s="61">
        <f>IF(ISERROR(AG191/I191),"-",AG191/I191)</f>
        <v>1</v>
      </c>
      <c r="AI191" s="61">
        <f>IF(ISERROR(AG191/$AG$191),"-",AG191/$AG$191)</f>
        <v>1</v>
      </c>
    </row>
    <row r="192" spans="1:35">
      <c r="I192" s="4"/>
      <c r="Q192" s="4"/>
      <c r="R192" s="4"/>
      <c r="S192" s="4"/>
      <c r="U192" s="4"/>
      <c r="V192" s="4"/>
      <c r="W192" s="4"/>
      <c r="Y192" s="4"/>
      <c r="Z192" s="4"/>
      <c r="AA192" s="4"/>
      <c r="AC192" s="4"/>
      <c r="AD192" s="4"/>
      <c r="AE192" s="4"/>
    </row>
    <row r="193" spans="9:31">
      <c r="I193" s="4"/>
      <c r="Q193" s="4"/>
      <c r="R193" s="4"/>
      <c r="S193" s="4"/>
      <c r="U193" s="4"/>
      <c r="V193" s="4"/>
      <c r="W193" s="4"/>
      <c r="Y193" s="4"/>
      <c r="Z193" s="4"/>
      <c r="AA193" s="4"/>
      <c r="AC193" s="4"/>
      <c r="AD193" s="4"/>
      <c r="AE193" s="4"/>
    </row>
    <row r="194" spans="9:31">
      <c r="I194" s="4"/>
      <c r="Q194" s="4"/>
      <c r="R194" s="4"/>
      <c r="S194" s="4"/>
      <c r="U194" s="4"/>
      <c r="V194" s="4"/>
      <c r="W194" s="4"/>
      <c r="Y194" s="4"/>
      <c r="Z194" s="4"/>
      <c r="AA194" s="4"/>
      <c r="AC194" s="4"/>
      <c r="AD194" s="4"/>
      <c r="AE194" s="4"/>
    </row>
    <row r="195" spans="9:31">
      <c r="I195" s="4"/>
      <c r="Q195" s="4"/>
      <c r="R195" s="4"/>
      <c r="S195" s="4"/>
      <c r="U195" s="4"/>
      <c r="V195" s="4"/>
      <c r="W195" s="4"/>
      <c r="Y195" s="4"/>
      <c r="Z195" s="4"/>
      <c r="AA195" s="4"/>
      <c r="AC195" s="4"/>
      <c r="AD195" s="4"/>
      <c r="AE195" s="4"/>
    </row>
    <row r="196" spans="9:31">
      <c r="I196" s="4"/>
      <c r="Q196" s="4"/>
      <c r="R196" s="4"/>
      <c r="S196" s="4"/>
      <c r="U196" s="4"/>
      <c r="V196" s="4"/>
      <c r="W196" s="4"/>
      <c r="Y196" s="4"/>
      <c r="Z196" s="4"/>
      <c r="AA196" s="4"/>
      <c r="AC196" s="4"/>
      <c r="AD196" s="4"/>
      <c r="AE196" s="4"/>
    </row>
    <row r="197" spans="9:31">
      <c r="I197" s="4"/>
      <c r="Q197" s="4"/>
      <c r="R197" s="4"/>
      <c r="S197" s="4"/>
      <c r="U197" s="4"/>
      <c r="V197" s="4"/>
      <c r="W197" s="4"/>
      <c r="Y197" s="4"/>
      <c r="Z197" s="4"/>
      <c r="AA197" s="4"/>
      <c r="AC197" s="4"/>
      <c r="AD197" s="4"/>
      <c r="AE197" s="4"/>
    </row>
    <row r="198" spans="9:31">
      <c r="I198" s="4"/>
      <c r="Q198" s="4"/>
      <c r="R198" s="4"/>
      <c r="S198" s="4"/>
      <c r="U198" s="4"/>
      <c r="V198" s="4"/>
      <c r="W198" s="4"/>
      <c r="Y198" s="4"/>
      <c r="Z198" s="4"/>
      <c r="AA198" s="4"/>
      <c r="AC198" s="4"/>
      <c r="AD198" s="4"/>
      <c r="AE198" s="4"/>
    </row>
    <row r="199" spans="9:31">
      <c r="I199" s="4"/>
      <c r="Q199" s="4"/>
      <c r="R199" s="4"/>
      <c r="S199" s="4"/>
      <c r="U199" s="4"/>
      <c r="V199" s="4"/>
      <c r="W199" s="4"/>
      <c r="Y199" s="4"/>
      <c r="Z199" s="4"/>
      <c r="AA199" s="4"/>
      <c r="AC199" s="4"/>
      <c r="AD199" s="4"/>
      <c r="AE199" s="4"/>
    </row>
    <row r="200" spans="9:31">
      <c r="I200" s="4"/>
      <c r="Q200" s="4"/>
      <c r="R200" s="4"/>
      <c r="S200" s="4"/>
      <c r="U200" s="4"/>
      <c r="V200" s="4"/>
      <c r="W200" s="4"/>
      <c r="Y200" s="4"/>
      <c r="Z200" s="4"/>
      <c r="AA200" s="4"/>
      <c r="AC200" s="4"/>
      <c r="AD200" s="4"/>
      <c r="AE200" s="4"/>
    </row>
    <row r="201" spans="9:31">
      <c r="I201" s="4"/>
      <c r="Q201" s="4"/>
      <c r="R201" s="4"/>
      <c r="S201" s="4"/>
      <c r="U201" s="4"/>
      <c r="V201" s="4"/>
      <c r="W201" s="4"/>
      <c r="Y201" s="4"/>
      <c r="Z201" s="4"/>
      <c r="AA201" s="4"/>
      <c r="AC201" s="4"/>
      <c r="AD201" s="4"/>
      <c r="AE201" s="4"/>
    </row>
    <row r="202" spans="9:31">
      <c r="I202" s="4"/>
      <c r="Q202" s="4"/>
      <c r="R202" s="4"/>
      <c r="S202" s="4"/>
      <c r="U202" s="4"/>
      <c r="V202" s="4"/>
      <c r="W202" s="4"/>
      <c r="Y202" s="4"/>
      <c r="Z202" s="4"/>
      <c r="AA202" s="4"/>
      <c r="AC202" s="4"/>
      <c r="AD202" s="4"/>
      <c r="AE202" s="4"/>
    </row>
    <row r="203" spans="9:31">
      <c r="I203" s="4"/>
      <c r="Q203" s="4"/>
      <c r="R203" s="4"/>
      <c r="S203" s="4"/>
      <c r="U203" s="4"/>
      <c r="V203" s="4"/>
      <c r="W203" s="4"/>
      <c r="Y203" s="4"/>
      <c r="Z203" s="4"/>
      <c r="AA203" s="4"/>
      <c r="AC203" s="4"/>
      <c r="AD203" s="4"/>
      <c r="AE203" s="4"/>
    </row>
    <row r="204" spans="9:31">
      <c r="I204" s="4"/>
      <c r="Q204" s="4"/>
      <c r="R204" s="4"/>
      <c r="S204" s="4"/>
      <c r="U204" s="4"/>
      <c r="V204" s="4"/>
      <c r="W204" s="4"/>
      <c r="Y204" s="4"/>
      <c r="Z204" s="4"/>
      <c r="AA204" s="4"/>
      <c r="AC204" s="4"/>
      <c r="AD204" s="4"/>
      <c r="AE204" s="4"/>
    </row>
    <row r="205" spans="9:31">
      <c r="I205" s="4"/>
      <c r="Q205" s="4"/>
      <c r="R205" s="4"/>
      <c r="S205" s="4"/>
      <c r="U205" s="4"/>
      <c r="V205" s="4"/>
      <c r="W205" s="4"/>
      <c r="Y205" s="4"/>
      <c r="Z205" s="4"/>
      <c r="AA205" s="4"/>
      <c r="AC205" s="4"/>
      <c r="AD205" s="4"/>
      <c r="AE205" s="4"/>
    </row>
    <row r="206" spans="9:31">
      <c r="I206" s="4"/>
      <c r="Q206" s="4"/>
      <c r="R206" s="4"/>
      <c r="S206" s="4"/>
      <c r="U206" s="4"/>
      <c r="V206" s="4"/>
      <c r="W206" s="4"/>
      <c r="Y206" s="4"/>
      <c r="Z206" s="4"/>
      <c r="AA206" s="4"/>
      <c r="AC206" s="4"/>
      <c r="AD206" s="4"/>
      <c r="AE206" s="4"/>
    </row>
    <row r="207" spans="9:31">
      <c r="I207" s="4"/>
      <c r="Q207" s="4"/>
      <c r="R207" s="4"/>
      <c r="S207" s="4"/>
      <c r="U207" s="4"/>
      <c r="V207" s="4"/>
      <c r="W207" s="4"/>
      <c r="Y207" s="4"/>
      <c r="Z207" s="4"/>
      <c r="AA207" s="4"/>
      <c r="AC207" s="4"/>
      <c r="AD207" s="4"/>
      <c r="AE207" s="4"/>
    </row>
    <row r="208" spans="9:31">
      <c r="I208" s="4"/>
      <c r="Q208" s="4"/>
      <c r="R208" s="4"/>
      <c r="S208" s="4"/>
      <c r="U208" s="4"/>
      <c r="V208" s="4"/>
      <c r="W208" s="4"/>
      <c r="Y208" s="4"/>
      <c r="Z208" s="4"/>
      <c r="AA208" s="4"/>
      <c r="AC208" s="4"/>
      <c r="AD208" s="4"/>
      <c r="AE208" s="4"/>
    </row>
  </sheetData>
  <sheetProtection insertRows="0" autoFilter="0"/>
  <dataConsolidate/>
  <mergeCells count="61">
    <mergeCell ref="I188:I189"/>
    <mergeCell ref="A190:H190"/>
    <mergeCell ref="A191:H191"/>
    <mergeCell ref="A163:H163"/>
    <mergeCell ref="B164:D164"/>
    <mergeCell ref="A175:H175"/>
    <mergeCell ref="B176:D176"/>
    <mergeCell ref="A187:H187"/>
    <mergeCell ref="B188:D188"/>
    <mergeCell ref="B152:D152"/>
    <mergeCell ref="A91:H91"/>
    <mergeCell ref="B92:D92"/>
    <mergeCell ref="A103:H103"/>
    <mergeCell ref="B104:D104"/>
    <mergeCell ref="A115:H115"/>
    <mergeCell ref="B116:D116"/>
    <mergeCell ref="A127:H127"/>
    <mergeCell ref="B128:D128"/>
    <mergeCell ref="A139:H139"/>
    <mergeCell ref="B140:D140"/>
    <mergeCell ref="A151:H151"/>
    <mergeCell ref="B80:D80"/>
    <mergeCell ref="A19:H19"/>
    <mergeCell ref="B20:D20"/>
    <mergeCell ref="A31:H31"/>
    <mergeCell ref="B32:D32"/>
    <mergeCell ref="A43:H43"/>
    <mergeCell ref="B44:D44"/>
    <mergeCell ref="A55:H55"/>
    <mergeCell ref="B56:D56"/>
    <mergeCell ref="A67:H67"/>
    <mergeCell ref="B68:D68"/>
    <mergeCell ref="A79:H79"/>
    <mergeCell ref="AB6:AB7"/>
    <mergeCell ref="AC6:AE6"/>
    <mergeCell ref="AF6:AF7"/>
    <mergeCell ref="AG6:AG7"/>
    <mergeCell ref="AH6:AI6"/>
    <mergeCell ref="B8:D8"/>
    <mergeCell ref="P6:P7"/>
    <mergeCell ref="Q6:S6"/>
    <mergeCell ref="T6:T7"/>
    <mergeCell ref="U6:W6"/>
    <mergeCell ref="X6:X7"/>
    <mergeCell ref="Y6:AA6"/>
    <mergeCell ref="G6:H6"/>
    <mergeCell ref="I6:I7"/>
    <mergeCell ref="J6:J7"/>
    <mergeCell ref="K6:K7"/>
    <mergeCell ref="L6:N6"/>
    <mergeCell ref="O6:O7"/>
    <mergeCell ref="A1:AI1"/>
    <mergeCell ref="A2:AI2"/>
    <mergeCell ref="A3:AI3"/>
    <mergeCell ref="A4:AI4"/>
    <mergeCell ref="A5:T5"/>
    <mergeCell ref="A6:A7"/>
    <mergeCell ref="C6:C7"/>
    <mergeCell ref="D6:D7"/>
    <mergeCell ref="E6:E7"/>
    <mergeCell ref="F6:F7"/>
  </mergeCells>
  <dataValidations count="8">
    <dataValidation type="date" errorStyle="information" operator="greaterThan" allowBlank="1" showInputMessage="1" showErrorMessage="1" errorTitle="SÓLO FECHAS" error="Las fechas corresponden al Presupuesto 2014" sqref="G170">
      <formula1>41275</formula1>
    </dataValidation>
    <dataValidation allowBlank="1" showInputMessage="1" showErrorMessage="1" errorTitle="Sólo números" error="Sólo ingresar números sin letras_x000a_" sqref="N8:N18 N20:N30 N32:N42 N44:N54 N56:N66 N68:N78 N80:N90 N92:N102 N104:N114 N116:N126 N128:N138 N140:N150 N152:N162 N164:N174 N176:N186 N188:N189"/>
    <dataValidation type="date" operator="greaterThan" allowBlank="1" showInputMessage="1" showErrorMessage="1" errorTitle="Error en Ingresos de Fechas" error="La fecha debe corresponder al Año 2014." sqref="C9:C18 C21:C30 C33:C42 C45:C54 C57:C66 C69:C78 C81:C90 C93:C102 C105:C114 C117:C126 C129:C138 C141:C150 C153:C162 C165:C174 C177:C186 C189">
      <formula1>41275</formula1>
    </dataValidation>
    <dataValidation type="textLength" operator="lessThanOrEqual" allowBlank="1" showInputMessage="1" showErrorMessage="1" errorTitle="MÁXIMO DE CARACTERES SOBREPASADO" error="Sólo 255 caracteres por celdas" sqref="D9:F18 O45:P54 K45:K54 D45:F54 O33:P42 K33:K42 D33:F42 O21:P30 K21:K30 D21:F30 O9:P18 K9:K18 O57:P66 K57:K66 D57:F66 O69:P78 K69:K78 D69:F78 O81:P90 K81:K90 D81:F90 O93:P102 K93:K102 D93:F102 O105:P114 K105:K114 D105:F114 O117:P126 K117:K126 D117:F126 O129:P138 K129:K138 D129:F138 O141:P150 K141:K150 D141:F150 O153:P162 K153:K162 D153:F162 O165:P174 K165:K174 D165:F174 O177:P186 K177:K186 D177:F186 O189:P189 K189 D189:F189 B189 B153:B162 B165:B174 B177:B186 B141:B150 B129:B138 B117:B126 B105:B114 B93:B102 B81:B90 B69:B78 B57:B66 B45:B54 B33:B42 B21:B30 B9:B18">
      <formula1>255</formula1>
    </dataValidation>
    <dataValidation type="date" allowBlank="1" showInputMessage="1" showErrorMessage="1" errorTitle="SÓLO FECHAS" error="Las fechas corresponden a las del Año 2013" sqref="G107:H107 G47:H47 G179:H179 G35:H35 G131:H131 G23:H23 G11:H11 G59:H59 G119:H119 G71:H71 G167:H167 G83:H83 G143:H143 G95:H95 G155:H155">
      <formula1>41275</formula1>
      <formula2>41639</formula2>
    </dataValidation>
    <dataValidation type="date" errorStyle="information" operator="greaterThan" allowBlank="1" showInputMessage="1" showErrorMessage="1" errorTitle="SÓLO FECHAS" error="Las fechas corresponden al presupuesto 2014" sqref="G108:H114 G48:H54 G45:H46 G180:H186 G177:H178 G36:H42 G33:H34 G132:H138 G129:H130 G24:H30 G21:H22 G189:H189 G12:H18 G9:H10 G105:H106 G60:H66 G57:H58 G120:H126 G117:H118 G72:H78 G69:H70 G153:H154 G165:H166 G84:H90 G81:H82 G144:H150 G141:H142 G96:H102 G93:H94 G156:H162 H168:H174 G168:G169 G171:G174">
      <formula1>41275</formula1>
    </dataValidation>
    <dataValidation type="textLength" operator="lessThanOrEqual" allowBlank="1" showInputMessage="1" showErrorMessage="1" sqref="J105:J114 J69:J78 J21:J30 J9:J18 J189 J45:J54 J57:J66 J81:J90 J153:J162 J117:J126 J165:J174 J33:J42 J93:J102 J129:J138 J177:J186 J141:J150">
      <formula1>255</formula1>
    </dataValidation>
    <dataValidation type="decimal" allowBlank="1" showInputMessage="1" showErrorMessage="1" errorTitle="Sólo números" error="Sólo ingresar números sin letras_x000a_" sqref="L189:M189 L177:M186 L153:M162 L117:M126 L129:M138 L105:M114 L81:M90 Q33:S42 L69:M78 L93:M102 L141:M150 L165:M174 Q45:S54 AC45:AE54 Y45:AA54 U45:W54 L57:M66 L45:M54 AC33:AE42 Y33:AA42 U33:W42 Q21:S30 L33:M42 Y21:AA30 AC21:AE30 U9:W18 Q9:S18 U21:W30 L21:M30 AC9:AE18 Y9:AA18 Q57:S66 AC57:AE66 Y57:AA66 U57:W66 Q69:S78 AC69:AE78 Y69:AA78 U69:W78 Q81:S90 AC81:AE90 Y81:AA90 U81:W90 Q93:S102 AC93:AE102 Y93:AA102 U93:W102 Q105:S114 AC105:AE114 Y105:AA114 U105:W114 Q117:S126 AC117:AE126 Y117:AA126 U117:W126 Q129:S138 AC129:AE138 Y129:AA138 U129:W138 Q141:S150 AC141:AE150 Y141:AA150 U141:W150 Q153:S162 AC153:AE162 Y153:AA162 U153:W162 Q165:S174 AC165:AE174 Y165:AA174 U165:W174 Q177:S186 AC177:AE186 Y177:AA186 U177:W186 Q189:S189 AC189:AE189 Y189:AA189 U189:W189 L9:M18">
      <formula1>-100000000</formula1>
      <formula2>10000000000</formula2>
    </dataValidation>
  </dataValidations>
  <printOptions horizontalCentered="1"/>
  <pageMargins left="0.35433070866141736" right="0.15748031496062992" top="0.39370078740157483" bottom="0.19685039370078741" header="0" footer="0"/>
  <pageSetup paperSize="184" scale="42" fitToHeight="20" orientation="landscape" r:id="rId1"/>
  <headerFooter alignWithMargins="0"/>
  <ignoredErrors>
    <ignoredError sqref="AI190" formula="1"/>
  </ignoredErrors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Y41"/>
  <sheetViews>
    <sheetView zoomScale="85" zoomScaleNormal="85" workbookViewId="0">
      <pane ySplit="7" topLeftCell="A10" activePane="bottomLeft" state="frozen"/>
      <selection activeCell="AG192" sqref="AG192"/>
      <selection pane="bottomLeft" activeCell="AG192" sqref="AG192"/>
    </sheetView>
  </sheetViews>
  <sheetFormatPr baseColWidth="10" defaultRowHeight="11.25" outlineLevelCol="1"/>
  <cols>
    <col min="1" max="1" width="36.5703125" style="3" customWidth="1"/>
    <col min="2" max="2" width="13.140625" style="6" customWidth="1"/>
    <col min="3" max="3" width="12.7109375" style="3" customWidth="1"/>
    <col min="4" max="5" width="10" style="3" customWidth="1"/>
    <col min="6" max="6" width="12.5703125" style="3" customWidth="1"/>
    <col min="7" max="9" width="11.7109375" style="6" hidden="1" customWidth="1" outlineLevel="1"/>
    <col min="10" max="10" width="10.42578125" style="6" customWidth="1" collapsed="1"/>
    <col min="11" max="13" width="12.28515625" style="6" hidden="1" customWidth="1" outlineLevel="1"/>
    <col min="14" max="14" width="12.28515625" style="6" customWidth="1" collapsed="1"/>
    <col min="15" max="17" width="12.5703125" style="6" hidden="1" customWidth="1" outlineLevel="1"/>
    <col min="18" max="18" width="12.28515625" style="6" customWidth="1" collapsed="1"/>
    <col min="19" max="19" width="10.7109375" style="6" customWidth="1" outlineLevel="1"/>
    <col min="20" max="20" width="11.140625" style="6" customWidth="1" outlineLevel="1"/>
    <col min="21" max="21" width="10.7109375" style="6" customWidth="1" outlineLevel="1"/>
    <col min="22" max="22" width="12.42578125" style="6" customWidth="1"/>
    <col min="23" max="23" width="12.28515625" style="6" customWidth="1"/>
    <col min="24" max="24" width="9.5703125" style="7" bestFit="1" customWidth="1"/>
    <col min="25" max="25" width="11.7109375" style="7" customWidth="1"/>
    <col min="26" max="16384" width="11.42578125" style="2"/>
  </cols>
  <sheetData>
    <row r="1" spans="1:25" s="1" customFormat="1" ht="16.5" customHeight="1">
      <c r="A1" s="205" t="str">
        <f>+'24-03-002'!A1:AI1</f>
        <v>PARTIDA 21 - 01 - 06  "SUBSECRETARIA DE SERVICIOS SOCIALES"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205"/>
      <c r="W1" s="205"/>
      <c r="X1" s="205"/>
      <c r="Y1" s="205"/>
    </row>
    <row r="2" spans="1:25" s="1" customFormat="1" ht="16.5" customHeight="1">
      <c r="A2" s="205" t="s">
        <v>76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W2" s="205"/>
      <c r="X2" s="205"/>
      <c r="Y2" s="205"/>
    </row>
    <row r="3" spans="1:25" s="1" customFormat="1" ht="16.5" customHeight="1">
      <c r="A3" s="205" t="str">
        <f>+'24-03-002'!A3:AI3</f>
        <v>EJECUCIÓN AL 31 DE DICIEMBRE DE 2014</v>
      </c>
      <c r="B3" s="205"/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205"/>
      <c r="R3" s="205"/>
      <c r="S3" s="205"/>
      <c r="T3" s="205"/>
      <c r="U3" s="205"/>
      <c r="V3" s="205"/>
      <c r="W3" s="205"/>
      <c r="X3" s="205"/>
      <c r="Y3" s="205"/>
    </row>
    <row r="4" spans="1:25" s="1" customFormat="1" ht="16.5" customHeight="1">
      <c r="A4" s="205" t="s">
        <v>48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</row>
    <row r="5" spans="1:25" ht="18" customHeight="1">
      <c r="A5" s="243" t="str">
        <f>+'24-03-005'!A5:T5</f>
        <v xml:space="preserve">24-03-005 PROGRAMA DIAGNOSTICO DE VULNERABILIDAD EN PRE-ESCOLARES </v>
      </c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7"/>
    </row>
    <row r="6" spans="1:25" s="3" customFormat="1" ht="25.5" customHeight="1">
      <c r="A6" s="218" t="s">
        <v>34</v>
      </c>
      <c r="B6" s="211" t="s">
        <v>32</v>
      </c>
      <c r="C6" s="211" t="s">
        <v>51</v>
      </c>
      <c r="D6" s="219" t="s">
        <v>21</v>
      </c>
      <c r="E6" s="220"/>
      <c r="F6" s="221"/>
      <c r="G6" s="214" t="s">
        <v>33</v>
      </c>
      <c r="H6" s="214"/>
      <c r="I6" s="214"/>
      <c r="J6" s="209" t="s">
        <v>23</v>
      </c>
      <c r="K6" s="214" t="s">
        <v>33</v>
      </c>
      <c r="L6" s="214"/>
      <c r="M6" s="214"/>
      <c r="N6" s="209" t="s">
        <v>24</v>
      </c>
      <c r="O6" s="214" t="s">
        <v>33</v>
      </c>
      <c r="P6" s="214"/>
      <c r="Q6" s="214"/>
      <c r="R6" s="209" t="s">
        <v>25</v>
      </c>
      <c r="S6" s="214" t="s">
        <v>33</v>
      </c>
      <c r="T6" s="214"/>
      <c r="U6" s="214"/>
      <c r="V6" s="209" t="s">
        <v>26</v>
      </c>
      <c r="W6" s="211" t="s">
        <v>47</v>
      </c>
      <c r="X6" s="213" t="s">
        <v>27</v>
      </c>
      <c r="Y6" s="213"/>
    </row>
    <row r="7" spans="1:25" s="3" customFormat="1" ht="24" customHeight="1">
      <c r="A7" s="218"/>
      <c r="B7" s="212"/>
      <c r="C7" s="212"/>
      <c r="D7" s="76" t="s">
        <v>11</v>
      </c>
      <c r="E7" s="76" t="s">
        <v>22</v>
      </c>
      <c r="F7" s="45" t="s">
        <v>75</v>
      </c>
      <c r="G7" s="76" t="s">
        <v>35</v>
      </c>
      <c r="H7" s="76" t="s">
        <v>36</v>
      </c>
      <c r="I7" s="76" t="s">
        <v>37</v>
      </c>
      <c r="J7" s="210"/>
      <c r="K7" s="76" t="s">
        <v>38</v>
      </c>
      <c r="L7" s="76" t="s">
        <v>39</v>
      </c>
      <c r="M7" s="76" t="s">
        <v>40</v>
      </c>
      <c r="N7" s="210"/>
      <c r="O7" s="76" t="s">
        <v>41</v>
      </c>
      <c r="P7" s="76" t="s">
        <v>42</v>
      </c>
      <c r="Q7" s="76" t="s">
        <v>43</v>
      </c>
      <c r="R7" s="210"/>
      <c r="S7" s="76" t="s">
        <v>44</v>
      </c>
      <c r="T7" s="76" t="s">
        <v>45</v>
      </c>
      <c r="U7" s="76" t="s">
        <v>46</v>
      </c>
      <c r="V7" s="210"/>
      <c r="W7" s="212"/>
      <c r="X7" s="69" t="s">
        <v>29</v>
      </c>
      <c r="Y7" s="69" t="s">
        <v>28</v>
      </c>
    </row>
    <row r="8" spans="1:25" s="12" customFormat="1" ht="26.25" customHeight="1">
      <c r="A8" s="43" t="s">
        <v>52</v>
      </c>
      <c r="B8" s="9">
        <f>+'24-03-005'!I19</f>
        <v>0</v>
      </c>
      <c r="C8" s="9">
        <f>+'24-03-005'!J19</f>
        <v>0</v>
      </c>
      <c r="D8" s="9">
        <f>+'24-03-005'!L19</f>
        <v>0</v>
      </c>
      <c r="E8" s="9">
        <f>+'24-03-005'!M19</f>
        <v>0</v>
      </c>
      <c r="F8" s="9">
        <f>+'24-03-005'!N19</f>
        <v>0</v>
      </c>
      <c r="G8" s="9">
        <f>+'24-03-005'!Q19</f>
        <v>0</v>
      </c>
      <c r="H8" s="9">
        <f>+'24-03-002'!R10</f>
        <v>0</v>
      </c>
      <c r="I8" s="9">
        <f>+'24-03-002'!S10</f>
        <v>0</v>
      </c>
      <c r="J8" s="9">
        <f>+'24-03-005'!T10</f>
        <v>0</v>
      </c>
      <c r="K8" s="9">
        <f>+'24-03-005'!U10</f>
        <v>0</v>
      </c>
      <c r="L8" s="9">
        <f>+'24-03-005'!V10</f>
        <v>0</v>
      </c>
      <c r="M8" s="9">
        <f>+'24-03-005'!W10</f>
        <v>0</v>
      </c>
      <c r="N8" s="9">
        <f>+'24-03-005'!X10</f>
        <v>0</v>
      </c>
      <c r="O8" s="9">
        <f>+'24-03-002'!Y10</f>
        <v>0</v>
      </c>
      <c r="P8" s="9">
        <f>+'24-03-002'!Z10</f>
        <v>0</v>
      </c>
      <c r="Q8" s="9">
        <f>+'24-03-002'!AA10</f>
        <v>0</v>
      </c>
      <c r="R8" s="9">
        <f>+'24-03-005'!AB10</f>
        <v>0</v>
      </c>
      <c r="S8" s="9">
        <f>+'24-03-005'!AC10</f>
        <v>0</v>
      </c>
      <c r="T8" s="9">
        <f>+'24-03-005'!AD10</f>
        <v>0</v>
      </c>
      <c r="U8" s="9">
        <f>+'24-03-005'!AE10</f>
        <v>0</v>
      </c>
      <c r="V8" s="9">
        <f>+'24-03-005'!AF10</f>
        <v>0</v>
      </c>
      <c r="W8" s="9">
        <f>+'24-03-005'!AG10</f>
        <v>0</v>
      </c>
      <c r="X8" s="11">
        <f>+'24-03-005'!AH10</f>
        <v>0</v>
      </c>
      <c r="Y8" s="11">
        <f>+'24-03-005'!AI10</f>
        <v>0</v>
      </c>
    </row>
    <row r="9" spans="1:25" s="12" customFormat="1" ht="26.25" customHeight="1">
      <c r="A9" s="10" t="s">
        <v>12</v>
      </c>
      <c r="B9" s="9">
        <f>+'24-03-005'!I31</f>
        <v>0</v>
      </c>
      <c r="C9" s="9">
        <f>+'24-03-005'!J31</f>
        <v>0</v>
      </c>
      <c r="D9" s="9">
        <f>+'24-03-005'!L31</f>
        <v>0</v>
      </c>
      <c r="E9" s="9">
        <f>+'24-03-005'!M31</f>
        <v>0</v>
      </c>
      <c r="F9" s="9">
        <f>+'24-03-005'!N31</f>
        <v>0</v>
      </c>
      <c r="G9" s="9">
        <f>+'24-03-005'!Q20</f>
        <v>0</v>
      </c>
      <c r="H9" s="9">
        <f>+'24-03-002'!R15</f>
        <v>0</v>
      </c>
      <c r="I9" s="9">
        <f>+'24-03-002'!S15</f>
        <v>0</v>
      </c>
      <c r="J9" s="9">
        <f>+'24-03-005'!T15</f>
        <v>0</v>
      </c>
      <c r="K9" s="9">
        <f>+'24-03-005'!U15</f>
        <v>0</v>
      </c>
      <c r="L9" s="9">
        <f>+'24-03-005'!V11</f>
        <v>0</v>
      </c>
      <c r="M9" s="9">
        <f>+'24-03-005'!W11</f>
        <v>0</v>
      </c>
      <c r="N9" s="9">
        <f>+'24-03-005'!X15</f>
        <v>0</v>
      </c>
      <c r="O9" s="9">
        <f>+'24-03-002'!Y15</f>
        <v>0</v>
      </c>
      <c r="P9" s="9">
        <f>+'24-03-002'!Z15</f>
        <v>0</v>
      </c>
      <c r="Q9" s="9">
        <f>+'24-03-002'!AA15</f>
        <v>0</v>
      </c>
      <c r="R9" s="9">
        <f>+'24-03-005'!AB15</f>
        <v>0</v>
      </c>
      <c r="S9" s="9">
        <f>+'24-03-005'!AC15</f>
        <v>0</v>
      </c>
      <c r="T9" s="9">
        <f>+'24-03-005'!AD15</f>
        <v>0</v>
      </c>
      <c r="U9" s="9">
        <f>+'24-03-005'!AE15</f>
        <v>0</v>
      </c>
      <c r="V9" s="9">
        <f>+'24-03-005'!AF15</f>
        <v>0</v>
      </c>
      <c r="W9" s="9">
        <f>+'24-03-005'!AG15</f>
        <v>0</v>
      </c>
      <c r="X9" s="11">
        <f>+'24-03-005'!AH15</f>
        <v>0</v>
      </c>
      <c r="Y9" s="11">
        <f>+'24-03-005'!AI15</f>
        <v>0</v>
      </c>
    </row>
    <row r="10" spans="1:25" s="12" customFormat="1" ht="26.25" customHeight="1">
      <c r="A10" s="10" t="s">
        <v>13</v>
      </c>
      <c r="B10" s="9">
        <f>+'24-03-005'!I43</f>
        <v>0</v>
      </c>
      <c r="C10" s="9">
        <f>+'24-03-005'!J43</f>
        <v>0</v>
      </c>
      <c r="D10" s="9">
        <f>+'24-03-005'!L43</f>
        <v>0</v>
      </c>
      <c r="E10" s="9">
        <f>+'24-03-005'!M43</f>
        <v>0</v>
      </c>
      <c r="F10" s="9">
        <f>+'24-03-005'!N43</f>
        <v>0</v>
      </c>
      <c r="G10" s="9">
        <f>+'24-03-005'!Q21</f>
        <v>0</v>
      </c>
      <c r="H10" s="9">
        <f>+'24-03-002'!R21</f>
        <v>0</v>
      </c>
      <c r="I10" s="9">
        <f>+'24-03-002'!S21</f>
        <v>0</v>
      </c>
      <c r="J10" s="9">
        <f>+'24-03-005'!T21</f>
        <v>0</v>
      </c>
      <c r="K10" s="9">
        <f>+'24-03-005'!U21</f>
        <v>0</v>
      </c>
      <c r="L10" s="9">
        <f>+'24-03-005'!V12</f>
        <v>0</v>
      </c>
      <c r="M10" s="9">
        <f>+'24-03-005'!W12</f>
        <v>0</v>
      </c>
      <c r="N10" s="9">
        <f>+'24-03-005'!X21</f>
        <v>0</v>
      </c>
      <c r="O10" s="9">
        <f>+'24-03-002'!Y21</f>
        <v>0</v>
      </c>
      <c r="P10" s="9">
        <f>+'24-03-002'!Z21</f>
        <v>0</v>
      </c>
      <c r="Q10" s="9">
        <f>+'24-03-002'!AA21</f>
        <v>0</v>
      </c>
      <c r="R10" s="9">
        <f>+'24-03-005'!AB21</f>
        <v>0</v>
      </c>
      <c r="S10" s="9">
        <f>+'24-03-005'!AC21</f>
        <v>0</v>
      </c>
      <c r="T10" s="9">
        <f>+'24-03-005'!AD21</f>
        <v>0</v>
      </c>
      <c r="U10" s="9">
        <f>+'24-03-005'!AE21</f>
        <v>0</v>
      </c>
      <c r="V10" s="9">
        <f>+'24-03-005'!AF21</f>
        <v>0</v>
      </c>
      <c r="W10" s="9">
        <f>+'24-03-005'!AG21</f>
        <v>0</v>
      </c>
      <c r="X10" s="11">
        <f>+'24-03-005'!AH21</f>
        <v>0</v>
      </c>
      <c r="Y10" s="11">
        <f>+'24-03-005'!AI21</f>
        <v>0</v>
      </c>
    </row>
    <row r="11" spans="1:25" s="12" customFormat="1" ht="26.25" customHeight="1">
      <c r="A11" s="10" t="s">
        <v>14</v>
      </c>
      <c r="B11" s="9">
        <f>+'24-03-005'!I55</f>
        <v>0</v>
      </c>
      <c r="C11" s="9">
        <f>+'24-03-005'!J55</f>
        <v>0</v>
      </c>
      <c r="D11" s="9">
        <f>+'24-03-005'!L55</f>
        <v>0</v>
      </c>
      <c r="E11" s="9">
        <f>+'24-03-005'!M55</f>
        <v>0</v>
      </c>
      <c r="F11" s="9">
        <f>+'24-03-005'!N55</f>
        <v>0</v>
      </c>
      <c r="G11" s="9">
        <f>+'24-03-005'!Q22</f>
        <v>0</v>
      </c>
      <c r="H11" s="9">
        <f>+'24-03-002'!R29</f>
        <v>0</v>
      </c>
      <c r="I11" s="9">
        <f>+'24-03-002'!S29</f>
        <v>0</v>
      </c>
      <c r="J11" s="9">
        <f>+'24-03-005'!T29</f>
        <v>0</v>
      </c>
      <c r="K11" s="9">
        <f>+'24-03-005'!U29</f>
        <v>0</v>
      </c>
      <c r="L11" s="9">
        <f>+'24-03-005'!V13</f>
        <v>0</v>
      </c>
      <c r="M11" s="9">
        <f>+'24-03-005'!W13</f>
        <v>0</v>
      </c>
      <c r="N11" s="9">
        <f>+'24-03-005'!X29</f>
        <v>0</v>
      </c>
      <c r="O11" s="9">
        <f>+'24-03-002'!Y29</f>
        <v>0</v>
      </c>
      <c r="P11" s="9">
        <f>+'24-03-002'!Z29</f>
        <v>0</v>
      </c>
      <c r="Q11" s="9">
        <f>+'24-03-002'!AA29</f>
        <v>0</v>
      </c>
      <c r="R11" s="9">
        <f>+'24-03-005'!AB29</f>
        <v>0</v>
      </c>
      <c r="S11" s="9">
        <f>+'24-03-005'!AC29</f>
        <v>0</v>
      </c>
      <c r="T11" s="9">
        <f>+'24-03-005'!AD29</f>
        <v>0</v>
      </c>
      <c r="U11" s="9">
        <f>+'24-03-005'!AE29</f>
        <v>0</v>
      </c>
      <c r="V11" s="9">
        <f>+'24-03-005'!AF29</f>
        <v>0</v>
      </c>
      <c r="W11" s="9">
        <f>+'24-03-005'!AG29</f>
        <v>0</v>
      </c>
      <c r="X11" s="11">
        <f>+'24-03-005'!AH29</f>
        <v>0</v>
      </c>
      <c r="Y11" s="11">
        <f>+'24-03-005'!AI29</f>
        <v>0</v>
      </c>
    </row>
    <row r="12" spans="1:25" s="12" customFormat="1" ht="26.25" customHeight="1">
      <c r="A12" s="43" t="s">
        <v>59</v>
      </c>
      <c r="B12" s="9">
        <f>+'24-03-005'!I67</f>
        <v>0</v>
      </c>
      <c r="C12" s="9">
        <f>+'24-03-005'!J67</f>
        <v>0</v>
      </c>
      <c r="D12" s="9">
        <f>+'24-03-005'!L67</f>
        <v>0</v>
      </c>
      <c r="E12" s="9">
        <f>+'24-03-005'!M67</f>
        <v>0</v>
      </c>
      <c r="F12" s="9">
        <f>+'24-03-005'!N67</f>
        <v>0</v>
      </c>
      <c r="G12" s="9">
        <f>+'24-03-005'!Q23</f>
        <v>0</v>
      </c>
      <c r="H12" s="9">
        <f>+'24-03-002'!R39</f>
        <v>0</v>
      </c>
      <c r="I12" s="9">
        <f>+'24-03-002'!S39</f>
        <v>0</v>
      </c>
      <c r="J12" s="9">
        <f>+'24-03-005'!T39</f>
        <v>0</v>
      </c>
      <c r="K12" s="9">
        <f>+'24-03-005'!U39</f>
        <v>0</v>
      </c>
      <c r="L12" s="9">
        <f>+'24-03-005'!V14</f>
        <v>0</v>
      </c>
      <c r="M12" s="9">
        <f>+'24-03-005'!W14</f>
        <v>0</v>
      </c>
      <c r="N12" s="9">
        <f>+'24-03-005'!X39</f>
        <v>0</v>
      </c>
      <c r="O12" s="9">
        <f>+'24-03-002'!Y39</f>
        <v>0</v>
      </c>
      <c r="P12" s="9">
        <f>+'24-03-002'!Z39</f>
        <v>0</v>
      </c>
      <c r="Q12" s="9">
        <f>+'24-03-002'!AA39</f>
        <v>0</v>
      </c>
      <c r="R12" s="9">
        <f>+'24-03-005'!AB39</f>
        <v>0</v>
      </c>
      <c r="S12" s="9">
        <f>+'24-03-005'!AC39</f>
        <v>0</v>
      </c>
      <c r="T12" s="9">
        <f>+'24-03-005'!AD39</f>
        <v>0</v>
      </c>
      <c r="U12" s="9">
        <f>+'24-03-005'!AE39</f>
        <v>0</v>
      </c>
      <c r="V12" s="9">
        <f>+'24-03-005'!AF39</f>
        <v>0</v>
      </c>
      <c r="W12" s="9">
        <f>+'24-03-005'!AG39</f>
        <v>0</v>
      </c>
      <c r="X12" s="11">
        <f>+'24-03-005'!AH39</f>
        <v>0</v>
      </c>
      <c r="Y12" s="11">
        <f>+'24-03-005'!AI39</f>
        <v>0</v>
      </c>
    </row>
    <row r="13" spans="1:25" s="12" customFormat="1" ht="26.25" customHeight="1">
      <c r="A13" s="10" t="s">
        <v>15</v>
      </c>
      <c r="B13" s="9">
        <f>+'24-03-005'!I79</f>
        <v>0</v>
      </c>
      <c r="C13" s="9">
        <f>+'24-03-005'!J79</f>
        <v>0</v>
      </c>
      <c r="D13" s="9">
        <f>+'24-03-005'!L79</f>
        <v>0</v>
      </c>
      <c r="E13" s="9">
        <f>+'24-03-005'!M79</f>
        <v>0</v>
      </c>
      <c r="F13" s="9">
        <f>+'24-03-005'!N79</f>
        <v>0</v>
      </c>
      <c r="G13" s="9">
        <f>+'24-03-005'!Q24</f>
        <v>0</v>
      </c>
      <c r="H13" s="9">
        <f>+'24-03-002'!R45</f>
        <v>0</v>
      </c>
      <c r="I13" s="9">
        <f>+'24-03-002'!S45</f>
        <v>0</v>
      </c>
      <c r="J13" s="9">
        <f>+'24-03-005'!T45</f>
        <v>0</v>
      </c>
      <c r="K13" s="9">
        <f>+'24-03-005'!U45</f>
        <v>0</v>
      </c>
      <c r="L13" s="9">
        <f>+'24-03-005'!V15</f>
        <v>0</v>
      </c>
      <c r="M13" s="9">
        <f>+'24-03-005'!W15</f>
        <v>0</v>
      </c>
      <c r="N13" s="9">
        <f>+'24-03-005'!X45</f>
        <v>0</v>
      </c>
      <c r="O13" s="9">
        <f>+'24-03-002'!Y45</f>
        <v>0</v>
      </c>
      <c r="P13" s="9">
        <f>+'24-03-002'!Z45</f>
        <v>0</v>
      </c>
      <c r="Q13" s="9">
        <f>+'24-03-002'!AA45</f>
        <v>0</v>
      </c>
      <c r="R13" s="9">
        <f>+'24-03-005'!AB45</f>
        <v>0</v>
      </c>
      <c r="S13" s="9">
        <f>+'24-03-005'!AC45</f>
        <v>0</v>
      </c>
      <c r="T13" s="9">
        <f>+'24-03-005'!AD45</f>
        <v>0</v>
      </c>
      <c r="U13" s="9">
        <f>+'24-03-005'!AE45</f>
        <v>0</v>
      </c>
      <c r="V13" s="9">
        <f>+'24-03-005'!AF45</f>
        <v>0</v>
      </c>
      <c r="W13" s="9">
        <f>+'24-03-005'!AG45</f>
        <v>0</v>
      </c>
      <c r="X13" s="11">
        <f>+'24-03-005'!AH45</f>
        <v>0</v>
      </c>
      <c r="Y13" s="11">
        <f>+'24-03-005'!AI45</f>
        <v>0</v>
      </c>
    </row>
    <row r="14" spans="1:25" s="12" customFormat="1" ht="26.25" customHeight="1">
      <c r="A14" s="10" t="s">
        <v>16</v>
      </c>
      <c r="B14" s="9">
        <f>+'24-03-005'!I91</f>
        <v>0</v>
      </c>
      <c r="C14" s="9">
        <f>+'24-03-005'!J91</f>
        <v>0</v>
      </c>
      <c r="D14" s="9">
        <f>+'24-03-005'!L91</f>
        <v>0</v>
      </c>
      <c r="E14" s="9">
        <f>+'24-03-005'!M91</f>
        <v>0</v>
      </c>
      <c r="F14" s="9">
        <f>+'24-03-005'!N91</f>
        <v>0</v>
      </c>
      <c r="G14" s="9">
        <f>+'24-03-005'!Q25</f>
        <v>0</v>
      </c>
      <c r="H14" s="9">
        <f>+'24-03-002'!R52</f>
        <v>0</v>
      </c>
      <c r="I14" s="9">
        <f>+'24-03-002'!S52</f>
        <v>0</v>
      </c>
      <c r="J14" s="9">
        <f>+'24-03-005'!T52</f>
        <v>0</v>
      </c>
      <c r="K14" s="9">
        <f>+'24-03-005'!U52</f>
        <v>0</v>
      </c>
      <c r="L14" s="9">
        <f>+'24-03-005'!V16</f>
        <v>0</v>
      </c>
      <c r="M14" s="9">
        <f>+'24-03-005'!W16</f>
        <v>0</v>
      </c>
      <c r="N14" s="9">
        <f>+'24-03-005'!X52</f>
        <v>0</v>
      </c>
      <c r="O14" s="9">
        <f>+'24-03-002'!Y52</f>
        <v>0</v>
      </c>
      <c r="P14" s="9">
        <f>+'24-03-002'!Z52</f>
        <v>0</v>
      </c>
      <c r="Q14" s="9">
        <f>+'24-03-002'!AA52</f>
        <v>0</v>
      </c>
      <c r="R14" s="9">
        <f>+'24-03-005'!AB52</f>
        <v>0</v>
      </c>
      <c r="S14" s="9">
        <f>+'24-03-005'!AC52</f>
        <v>0</v>
      </c>
      <c r="T14" s="9">
        <f>+'24-03-005'!AD52</f>
        <v>0</v>
      </c>
      <c r="U14" s="9">
        <f>+'24-03-005'!AE52</f>
        <v>0</v>
      </c>
      <c r="V14" s="9">
        <f>+'24-03-005'!AF52</f>
        <v>0</v>
      </c>
      <c r="W14" s="9">
        <f>+'24-03-005'!AG52</f>
        <v>0</v>
      </c>
      <c r="X14" s="11">
        <f>+'24-03-005'!AH52</f>
        <v>0</v>
      </c>
      <c r="Y14" s="11">
        <f>+'24-03-005'!AI52</f>
        <v>0</v>
      </c>
    </row>
    <row r="15" spans="1:25" s="12" customFormat="1" ht="26.25" customHeight="1">
      <c r="A15" s="43" t="s">
        <v>63</v>
      </c>
      <c r="B15" s="9">
        <f>+'24-03-005'!I103</f>
        <v>0</v>
      </c>
      <c r="C15" s="9">
        <f>+'24-03-005'!J103</f>
        <v>0</v>
      </c>
      <c r="D15" s="9">
        <f>+'24-03-005'!L103</f>
        <v>0</v>
      </c>
      <c r="E15" s="9">
        <f>+'24-03-005'!M103</f>
        <v>0</v>
      </c>
      <c r="F15" s="9">
        <f>+'24-03-005'!N103</f>
        <v>0</v>
      </c>
      <c r="G15" s="9">
        <f>+'24-03-005'!Q26</f>
        <v>0</v>
      </c>
      <c r="H15" s="9">
        <f>+'24-03-002'!R62</f>
        <v>0</v>
      </c>
      <c r="I15" s="9">
        <f>+'24-03-002'!S62</f>
        <v>0</v>
      </c>
      <c r="J15" s="9">
        <f>+'24-03-005'!T62</f>
        <v>0</v>
      </c>
      <c r="K15" s="9">
        <f>+'24-03-005'!U62</f>
        <v>0</v>
      </c>
      <c r="L15" s="9">
        <f>+'24-03-005'!V17</f>
        <v>0</v>
      </c>
      <c r="M15" s="9">
        <f>+'24-03-005'!W17</f>
        <v>0</v>
      </c>
      <c r="N15" s="9">
        <f>+'24-03-005'!X62</f>
        <v>0</v>
      </c>
      <c r="O15" s="9">
        <f>+'24-03-002'!Y62</f>
        <v>0</v>
      </c>
      <c r="P15" s="9">
        <f>+'24-03-002'!Z62</f>
        <v>0</v>
      </c>
      <c r="Q15" s="9">
        <f>+'24-03-002'!AA62</f>
        <v>0</v>
      </c>
      <c r="R15" s="9">
        <f>+'24-03-005'!AB62</f>
        <v>0</v>
      </c>
      <c r="S15" s="9">
        <f>+'24-03-005'!AC62</f>
        <v>0</v>
      </c>
      <c r="T15" s="9">
        <f>+'24-03-005'!AD62</f>
        <v>0</v>
      </c>
      <c r="U15" s="9">
        <f>+'24-03-005'!AE62</f>
        <v>0</v>
      </c>
      <c r="V15" s="9">
        <f>+'24-03-005'!AF62</f>
        <v>0</v>
      </c>
      <c r="W15" s="9">
        <f>+'24-03-005'!AG62</f>
        <v>0</v>
      </c>
      <c r="X15" s="11">
        <f>+'24-03-005'!AH62</f>
        <v>0</v>
      </c>
      <c r="Y15" s="11">
        <f>+'24-03-005'!AI62</f>
        <v>0</v>
      </c>
    </row>
    <row r="16" spans="1:25" s="12" customFormat="1" ht="26.25" customHeight="1">
      <c r="A16" s="43" t="s">
        <v>65</v>
      </c>
      <c r="B16" s="9">
        <f>+'24-03-005'!I115</f>
        <v>0</v>
      </c>
      <c r="C16" s="9">
        <f>+'24-03-005'!J115</f>
        <v>0</v>
      </c>
      <c r="D16" s="9">
        <f>+'24-03-005'!L115</f>
        <v>0</v>
      </c>
      <c r="E16" s="9">
        <f>+'24-03-005'!M115</f>
        <v>0</v>
      </c>
      <c r="F16" s="9">
        <f>+'24-03-005'!N115</f>
        <v>0</v>
      </c>
      <c r="G16" s="9">
        <f>+'24-03-005'!Q27</f>
        <v>0</v>
      </c>
      <c r="H16" s="9" t="e">
        <f>+'24-03-002'!R69</f>
        <v>#REF!</v>
      </c>
      <c r="I16" s="9" t="e">
        <f>+'24-03-002'!S69</f>
        <v>#REF!</v>
      </c>
      <c r="J16" s="9">
        <f>+'24-03-005'!T69</f>
        <v>0</v>
      </c>
      <c r="K16" s="9">
        <f>+'24-03-005'!U69</f>
        <v>0</v>
      </c>
      <c r="L16" s="9">
        <f>+'24-03-005'!V18</f>
        <v>0</v>
      </c>
      <c r="M16" s="9">
        <f>+'24-03-005'!W18</f>
        <v>0</v>
      </c>
      <c r="N16" s="9">
        <f>+'24-03-005'!X69</f>
        <v>0</v>
      </c>
      <c r="O16" s="9">
        <f>+'24-03-002'!Y69</f>
        <v>0</v>
      </c>
      <c r="P16" s="9">
        <f>+'24-03-002'!Z69</f>
        <v>0</v>
      </c>
      <c r="Q16" s="9">
        <f>+'24-03-002'!AA69</f>
        <v>0</v>
      </c>
      <c r="R16" s="9">
        <f>+'24-03-005'!AB69</f>
        <v>0</v>
      </c>
      <c r="S16" s="9">
        <f>+'24-03-005'!AC69</f>
        <v>0</v>
      </c>
      <c r="T16" s="9">
        <f>+'24-03-005'!AD69</f>
        <v>0</v>
      </c>
      <c r="U16" s="9">
        <f>+'24-03-005'!AE69</f>
        <v>0</v>
      </c>
      <c r="V16" s="9">
        <f>+'24-03-005'!AF69</f>
        <v>0</v>
      </c>
      <c r="W16" s="9">
        <f>+'24-03-005'!AG69</f>
        <v>0</v>
      </c>
      <c r="X16" s="11">
        <f>+'24-03-005'!AH69</f>
        <v>0</v>
      </c>
      <c r="Y16" s="11">
        <f>+'24-03-005'!AI69</f>
        <v>0</v>
      </c>
    </row>
    <row r="17" spans="1:25" s="12" customFormat="1" ht="26.25" customHeight="1">
      <c r="A17" s="10" t="s">
        <v>17</v>
      </c>
      <c r="B17" s="9">
        <f>+'24-03-005'!I127</f>
        <v>0</v>
      </c>
      <c r="C17" s="9">
        <f>+'24-03-005'!J127</f>
        <v>0</v>
      </c>
      <c r="D17" s="9">
        <f>+'24-03-005'!L127</f>
        <v>0</v>
      </c>
      <c r="E17" s="9">
        <f>+'24-03-005'!M127</f>
        <v>0</v>
      </c>
      <c r="F17" s="9">
        <f>+'24-03-005'!N127</f>
        <v>0</v>
      </c>
      <c r="G17" s="9">
        <f>+'24-03-005'!Q28</f>
        <v>0</v>
      </c>
      <c r="H17" s="9">
        <f>+'24-03-002'!R76</f>
        <v>0</v>
      </c>
      <c r="I17" s="9">
        <f>+'24-03-002'!S76</f>
        <v>0</v>
      </c>
      <c r="J17" s="9">
        <f>+'24-03-005'!T76</f>
        <v>0</v>
      </c>
      <c r="K17" s="9">
        <f>+'24-03-005'!U76</f>
        <v>0</v>
      </c>
      <c r="L17" s="9">
        <f>+'24-03-005'!V19</f>
        <v>0</v>
      </c>
      <c r="M17" s="9">
        <f>+'24-03-005'!W19</f>
        <v>0</v>
      </c>
      <c r="N17" s="9">
        <f>+'24-03-005'!X76</f>
        <v>0</v>
      </c>
      <c r="O17" s="9">
        <f>+'24-03-002'!Y76</f>
        <v>0</v>
      </c>
      <c r="P17" s="9">
        <f>+'24-03-002'!Z76</f>
        <v>0</v>
      </c>
      <c r="Q17" s="9">
        <f>+'24-03-002'!AA76</f>
        <v>0</v>
      </c>
      <c r="R17" s="9">
        <f>+'24-03-005'!AB76</f>
        <v>0</v>
      </c>
      <c r="S17" s="9">
        <f>+'24-03-005'!AC76</f>
        <v>0</v>
      </c>
      <c r="T17" s="9">
        <f>+'24-03-005'!AD76</f>
        <v>0</v>
      </c>
      <c r="U17" s="9">
        <f>+'24-03-005'!AE76</f>
        <v>0</v>
      </c>
      <c r="V17" s="9">
        <f>+'24-03-005'!AF76</f>
        <v>0</v>
      </c>
      <c r="W17" s="9">
        <f>+'24-03-005'!AG76</f>
        <v>0</v>
      </c>
      <c r="X17" s="11">
        <f>+'24-03-005'!AH76</f>
        <v>0</v>
      </c>
      <c r="Y17" s="11">
        <f>+'24-03-005'!AI76</f>
        <v>0</v>
      </c>
    </row>
    <row r="18" spans="1:25" s="12" customFormat="1" ht="26.25" customHeight="1">
      <c r="A18" s="43" t="s">
        <v>68</v>
      </c>
      <c r="B18" s="9">
        <f>+'24-03-005'!I139</f>
        <v>0</v>
      </c>
      <c r="C18" s="9">
        <f>+'24-03-005'!J139</f>
        <v>0</v>
      </c>
      <c r="D18" s="9">
        <f>+'24-03-005'!L139</f>
        <v>0</v>
      </c>
      <c r="E18" s="9">
        <f>+'24-03-005'!M139</f>
        <v>0</v>
      </c>
      <c r="F18" s="9">
        <f>+'24-03-005'!N139</f>
        <v>0</v>
      </c>
      <c r="G18" s="9">
        <f>+'24-03-005'!Q29</f>
        <v>0</v>
      </c>
      <c r="H18" s="9">
        <f>+'24-03-002'!R81</f>
        <v>0</v>
      </c>
      <c r="I18" s="9">
        <f>+'24-03-002'!S81</f>
        <v>0</v>
      </c>
      <c r="J18" s="9">
        <f>+'24-03-005'!T81</f>
        <v>0</v>
      </c>
      <c r="K18" s="9">
        <f>+'24-03-005'!U81</f>
        <v>0</v>
      </c>
      <c r="L18" s="9">
        <f>+'24-03-005'!V20</f>
        <v>0</v>
      </c>
      <c r="M18" s="9">
        <f>+'24-03-005'!W20</f>
        <v>0</v>
      </c>
      <c r="N18" s="9">
        <f>+'24-03-005'!X81</f>
        <v>0</v>
      </c>
      <c r="O18" s="9">
        <f>+'24-03-002'!Y81</f>
        <v>0</v>
      </c>
      <c r="P18" s="9">
        <f>+'24-03-002'!Z81</f>
        <v>0</v>
      </c>
      <c r="Q18" s="9">
        <f>+'24-03-002'!AA81</f>
        <v>0</v>
      </c>
      <c r="R18" s="9">
        <f>+'24-03-005'!AB81</f>
        <v>0</v>
      </c>
      <c r="S18" s="9">
        <f>+'24-03-005'!AC81</f>
        <v>0</v>
      </c>
      <c r="T18" s="9">
        <f>+'24-03-005'!AD81</f>
        <v>0</v>
      </c>
      <c r="U18" s="9">
        <f>+'24-03-005'!AE81</f>
        <v>0</v>
      </c>
      <c r="V18" s="9">
        <f>+'24-03-005'!AF81</f>
        <v>0</v>
      </c>
      <c r="W18" s="9">
        <f>+'24-03-005'!AG81</f>
        <v>0</v>
      </c>
      <c r="X18" s="11">
        <f>+'24-03-005'!AH81</f>
        <v>0</v>
      </c>
      <c r="Y18" s="11">
        <f>+'24-03-005'!AI81</f>
        <v>0</v>
      </c>
    </row>
    <row r="19" spans="1:25" s="12" customFormat="1" ht="26.25" customHeight="1">
      <c r="A19" s="10" t="s">
        <v>18</v>
      </c>
      <c r="B19" s="9">
        <f>+'24-03-005'!I151</f>
        <v>0</v>
      </c>
      <c r="C19" s="9">
        <f>+'24-03-005'!J151</f>
        <v>0</v>
      </c>
      <c r="D19" s="9">
        <f>+'24-03-005'!L151</f>
        <v>0</v>
      </c>
      <c r="E19" s="9">
        <f>+'24-03-005'!M151</f>
        <v>0</v>
      </c>
      <c r="F19" s="9">
        <f>+'24-03-005'!N151</f>
        <v>0</v>
      </c>
      <c r="G19" s="9">
        <f>+'24-03-005'!Q30</f>
        <v>0</v>
      </c>
      <c r="H19" s="9">
        <f>+'24-03-002'!R86</f>
        <v>0</v>
      </c>
      <c r="I19" s="9">
        <f>+'24-03-002'!S86</f>
        <v>0</v>
      </c>
      <c r="J19" s="9">
        <f>+'24-03-005'!T86</f>
        <v>0</v>
      </c>
      <c r="K19" s="9">
        <f>+'24-03-005'!U86</f>
        <v>0</v>
      </c>
      <c r="L19" s="9">
        <f>+'24-03-005'!V21</f>
        <v>0</v>
      </c>
      <c r="M19" s="9">
        <f>+'24-03-005'!W21</f>
        <v>0</v>
      </c>
      <c r="N19" s="9">
        <f>+'24-03-005'!X86</f>
        <v>0</v>
      </c>
      <c r="O19" s="9">
        <f>+'24-03-002'!Y86</f>
        <v>0</v>
      </c>
      <c r="P19" s="9">
        <f>+'24-03-002'!Z86</f>
        <v>0</v>
      </c>
      <c r="Q19" s="9">
        <f>+'24-03-002'!AA86</f>
        <v>0</v>
      </c>
      <c r="R19" s="9">
        <f>+'24-03-005'!AB86</f>
        <v>0</v>
      </c>
      <c r="S19" s="9">
        <f>+'24-03-005'!AC86</f>
        <v>0</v>
      </c>
      <c r="T19" s="9">
        <f>+'24-03-005'!AD86</f>
        <v>0</v>
      </c>
      <c r="U19" s="9">
        <f>+'24-03-005'!AE86</f>
        <v>0</v>
      </c>
      <c r="V19" s="9">
        <f>+'24-03-005'!AF86</f>
        <v>0</v>
      </c>
      <c r="W19" s="9">
        <f>+'24-03-005'!AG86</f>
        <v>0</v>
      </c>
      <c r="X19" s="11">
        <f>+'24-03-005'!AH86</f>
        <v>0</v>
      </c>
      <c r="Y19" s="11">
        <f>+'24-03-005'!AI86</f>
        <v>0</v>
      </c>
    </row>
    <row r="20" spans="1:25" s="12" customFormat="1" ht="26.25" customHeight="1">
      <c r="A20" s="15" t="s">
        <v>71</v>
      </c>
      <c r="B20" s="9">
        <f>+'24-03-005'!I163</f>
        <v>0</v>
      </c>
      <c r="C20" s="9">
        <f>+'24-03-005'!J163</f>
        <v>0</v>
      </c>
      <c r="D20" s="9">
        <f>+'24-03-005'!L163</f>
        <v>0</v>
      </c>
      <c r="E20" s="9">
        <f>+'24-03-005'!M163</f>
        <v>0</v>
      </c>
      <c r="F20" s="9">
        <f>+'24-03-005'!N163</f>
        <v>0</v>
      </c>
      <c r="G20" s="9">
        <f>+'24-03-005'!Q31</f>
        <v>0</v>
      </c>
      <c r="H20" s="9">
        <f>+'24-03-002'!R90</f>
        <v>0</v>
      </c>
      <c r="I20" s="9">
        <f>+'24-03-002'!S90</f>
        <v>0</v>
      </c>
      <c r="J20" s="9">
        <f>+'24-03-005'!T90</f>
        <v>0</v>
      </c>
      <c r="K20" s="9">
        <f>+'24-03-005'!U90</f>
        <v>0</v>
      </c>
      <c r="L20" s="9">
        <f>+'24-03-005'!V22</f>
        <v>0</v>
      </c>
      <c r="M20" s="9">
        <f>+'24-03-005'!W22</f>
        <v>0</v>
      </c>
      <c r="N20" s="9">
        <f>+'24-03-005'!X90</f>
        <v>0</v>
      </c>
      <c r="O20" s="9">
        <f>+'24-03-002'!Y90</f>
        <v>0</v>
      </c>
      <c r="P20" s="9">
        <f>+'24-03-002'!Z90</f>
        <v>0</v>
      </c>
      <c r="Q20" s="9">
        <f>+'24-03-002'!AA90</f>
        <v>0</v>
      </c>
      <c r="R20" s="9">
        <f>+'24-03-005'!AB90</f>
        <v>0</v>
      </c>
      <c r="S20" s="9">
        <f>+'24-03-005'!AC90</f>
        <v>0</v>
      </c>
      <c r="T20" s="9">
        <f>+'24-03-005'!AD90</f>
        <v>0</v>
      </c>
      <c r="U20" s="9">
        <f>+'24-03-005'!AE90</f>
        <v>0</v>
      </c>
      <c r="V20" s="9">
        <f>+'24-03-005'!AF90</f>
        <v>0</v>
      </c>
      <c r="W20" s="9">
        <f>+'24-03-005'!AG90</f>
        <v>0</v>
      </c>
      <c r="X20" s="11">
        <f>+'24-03-005'!AH90</f>
        <v>0</v>
      </c>
      <c r="Y20" s="11">
        <f>+'24-03-005'!AI90</f>
        <v>0</v>
      </c>
    </row>
    <row r="21" spans="1:25" s="12" customFormat="1" ht="26.25" customHeight="1">
      <c r="A21" s="13" t="s">
        <v>20</v>
      </c>
      <c r="B21" s="9">
        <f>+'24-03-005'!I175</f>
        <v>0</v>
      </c>
      <c r="C21" s="9">
        <f>+'24-03-005'!J175</f>
        <v>0</v>
      </c>
      <c r="D21" s="9">
        <f>+'24-03-005'!L175</f>
        <v>0</v>
      </c>
      <c r="E21" s="9">
        <f>+'24-03-005'!M175</f>
        <v>0</v>
      </c>
      <c r="F21" s="9">
        <f>+'24-03-005'!N175</f>
        <v>0</v>
      </c>
      <c r="G21" s="9">
        <f>+'24-03-005'!Q32</f>
        <v>0</v>
      </c>
      <c r="H21" s="9">
        <f>+'24-03-002'!R93</f>
        <v>0</v>
      </c>
      <c r="I21" s="9">
        <f>+'24-03-002'!S93</f>
        <v>0</v>
      </c>
      <c r="J21" s="9">
        <f>+'24-03-005'!T93</f>
        <v>0</v>
      </c>
      <c r="K21" s="9">
        <f>+'24-03-005'!U93</f>
        <v>0</v>
      </c>
      <c r="L21" s="9">
        <f>+'24-03-005'!V23</f>
        <v>0</v>
      </c>
      <c r="M21" s="9">
        <f>+'24-03-005'!W23</f>
        <v>0</v>
      </c>
      <c r="N21" s="9">
        <f>+'24-03-005'!X93</f>
        <v>0</v>
      </c>
      <c r="O21" s="9">
        <f>+'24-03-002'!Y93</f>
        <v>0</v>
      </c>
      <c r="P21" s="9">
        <f>+'24-03-002'!Z93</f>
        <v>0</v>
      </c>
      <c r="Q21" s="9">
        <f>+'24-03-002'!AA93</f>
        <v>0</v>
      </c>
      <c r="R21" s="9">
        <f>+'24-03-005'!AB93</f>
        <v>0</v>
      </c>
      <c r="S21" s="9">
        <f>+'24-03-005'!AC93</f>
        <v>0</v>
      </c>
      <c r="T21" s="9">
        <f>+'24-03-005'!AD93</f>
        <v>0</v>
      </c>
      <c r="U21" s="9">
        <f>+'24-03-005'!AE93</f>
        <v>0</v>
      </c>
      <c r="V21" s="9">
        <f>+'24-03-005'!AF93</f>
        <v>0</v>
      </c>
      <c r="W21" s="9">
        <f>+'24-03-005'!AG93</f>
        <v>0</v>
      </c>
      <c r="X21" s="11">
        <f>+'24-03-005'!AH93</f>
        <v>0</v>
      </c>
      <c r="Y21" s="11">
        <f>+'24-03-005'!AI93</f>
        <v>0</v>
      </c>
    </row>
    <row r="22" spans="1:25" s="12" customFormat="1" ht="26.25" customHeight="1">
      <c r="A22" s="13" t="s">
        <v>19</v>
      </c>
      <c r="B22" s="9">
        <f>+'24-03-005'!I187</f>
        <v>0</v>
      </c>
      <c r="C22" s="9">
        <f>+'24-03-005'!J187</f>
        <v>0</v>
      </c>
      <c r="D22" s="9">
        <f>+'24-03-005'!L187</f>
        <v>0</v>
      </c>
      <c r="E22" s="9">
        <f>+'24-03-005'!M187</f>
        <v>0</v>
      </c>
      <c r="F22" s="9">
        <f>+'24-03-005'!N187</f>
        <v>0</v>
      </c>
      <c r="G22" s="9">
        <f>+'24-03-005'!Q33</f>
        <v>0</v>
      </c>
      <c r="H22" s="9">
        <f>+'24-03-002'!R106</f>
        <v>0</v>
      </c>
      <c r="I22" s="9">
        <f>+'24-03-002'!S106</f>
        <v>0</v>
      </c>
      <c r="J22" s="9">
        <f>+'24-03-005'!T106</f>
        <v>0</v>
      </c>
      <c r="K22" s="9">
        <f>+'24-03-005'!U106</f>
        <v>0</v>
      </c>
      <c r="L22" s="9">
        <f>+'24-03-005'!V24</f>
        <v>0</v>
      </c>
      <c r="M22" s="9">
        <f>+'24-03-005'!W24</f>
        <v>0</v>
      </c>
      <c r="N22" s="9">
        <f>+'24-03-005'!X106</f>
        <v>0</v>
      </c>
      <c r="O22" s="9">
        <f>+'24-03-002'!Y106</f>
        <v>0</v>
      </c>
      <c r="P22" s="9">
        <f>+'24-03-002'!Z106</f>
        <v>0</v>
      </c>
      <c r="Q22" s="9">
        <f>+'24-03-002'!AA106</f>
        <v>0</v>
      </c>
      <c r="R22" s="9">
        <f>+'24-03-005'!AB106</f>
        <v>0</v>
      </c>
      <c r="S22" s="9">
        <f>+'24-03-005'!AC106</f>
        <v>0</v>
      </c>
      <c r="T22" s="9">
        <f>+'24-03-005'!AD106</f>
        <v>0</v>
      </c>
      <c r="U22" s="9">
        <f>+'24-03-005'!AE106</f>
        <v>0</v>
      </c>
      <c r="V22" s="9">
        <f>+'24-03-005'!AF106</f>
        <v>0</v>
      </c>
      <c r="W22" s="9">
        <f>+'24-03-005'!AG106</f>
        <v>0</v>
      </c>
      <c r="X22" s="11">
        <f>+'24-03-005'!AH106</f>
        <v>0</v>
      </c>
      <c r="Y22" s="11">
        <f>+'24-03-005'!AI106</f>
        <v>0</v>
      </c>
    </row>
    <row r="23" spans="1:25" s="12" customFormat="1" ht="26.25" customHeight="1">
      <c r="A23" s="14" t="s">
        <v>49</v>
      </c>
      <c r="B23" s="9">
        <f>+'24-03-005'!I190</f>
        <v>84264000</v>
      </c>
      <c r="C23" s="9">
        <f>+'24-03-005'!J190</f>
        <v>84264000</v>
      </c>
      <c r="D23" s="9">
        <f>+'24-03-005'!L190</f>
        <v>0</v>
      </c>
      <c r="E23" s="9">
        <f>+'24-03-005'!M190</f>
        <v>0</v>
      </c>
      <c r="F23" s="9">
        <f>+'24-03-005'!N190</f>
        <v>0</v>
      </c>
      <c r="G23" s="9">
        <f>+'24-03-005'!Q34</f>
        <v>0</v>
      </c>
      <c r="H23" s="9">
        <f>+'24-03-002'!R110</f>
        <v>0</v>
      </c>
      <c r="I23" s="9">
        <f>+'24-03-002'!S110</f>
        <v>0</v>
      </c>
      <c r="J23" s="9">
        <f>+'24-03-005'!T110</f>
        <v>0</v>
      </c>
      <c r="K23" s="9">
        <f>+'24-03-005'!U189</f>
        <v>84264000</v>
      </c>
      <c r="L23" s="9">
        <f>+'24-03-005'!V25</f>
        <v>0</v>
      </c>
      <c r="M23" s="9">
        <f>+'24-03-005'!W25</f>
        <v>0</v>
      </c>
      <c r="N23" s="9">
        <f>+'24-03-005'!X189</f>
        <v>84264000</v>
      </c>
      <c r="O23" s="9">
        <f>+'24-03-002'!Y110</f>
        <v>0</v>
      </c>
      <c r="P23" s="9">
        <f>+'24-03-002'!Z110</f>
        <v>0</v>
      </c>
      <c r="Q23" s="9">
        <f>+'24-03-002'!AA110</f>
        <v>0</v>
      </c>
      <c r="R23" s="9">
        <f>+'24-03-005'!AB189</f>
        <v>0</v>
      </c>
      <c r="S23" s="9">
        <f>+'24-03-005'!AC189</f>
        <v>0</v>
      </c>
      <c r="T23" s="9">
        <f>+'24-03-005'!AD189</f>
        <v>0</v>
      </c>
      <c r="U23" s="9">
        <f>+'24-03-005'!AE189</f>
        <v>0</v>
      </c>
      <c r="V23" s="9">
        <f>+'24-03-005'!AF189</f>
        <v>0</v>
      </c>
      <c r="W23" s="9">
        <f>+'24-03-005'!AG189</f>
        <v>84264000</v>
      </c>
      <c r="X23" s="11">
        <f>+'24-03-005'!AH189</f>
        <v>1</v>
      </c>
      <c r="Y23" s="11">
        <f>+'24-03-005'!AI189</f>
        <v>1</v>
      </c>
    </row>
    <row r="24" spans="1:25" ht="36" customHeight="1">
      <c r="A24" s="66" t="str">
        <f>"TOTAL ASIG."&amp;" "&amp;$A$5</f>
        <v xml:space="preserve">TOTAL ASIG. 24-03-005 PROGRAMA DIAGNOSTICO DE VULNERABILIDAD EN PRE-ESCOLARES </v>
      </c>
      <c r="B24" s="67">
        <f t="shared" ref="B24:W24" si="0">SUM(B8:B23)</f>
        <v>84264000</v>
      </c>
      <c r="C24" s="67">
        <f t="shared" si="0"/>
        <v>84264000</v>
      </c>
      <c r="D24" s="67">
        <f t="shared" si="0"/>
        <v>0</v>
      </c>
      <c r="E24" s="67">
        <f t="shared" ref="E24" si="1">SUM(E8:E23)</f>
        <v>0</v>
      </c>
      <c r="F24" s="67">
        <f t="shared" si="0"/>
        <v>0</v>
      </c>
      <c r="G24" s="70">
        <f t="shared" si="0"/>
        <v>0</v>
      </c>
      <c r="H24" s="70" t="e">
        <f t="shared" si="0"/>
        <v>#REF!</v>
      </c>
      <c r="I24" s="70" t="e">
        <f t="shared" si="0"/>
        <v>#REF!</v>
      </c>
      <c r="J24" s="67">
        <f t="shared" si="0"/>
        <v>0</v>
      </c>
      <c r="K24" s="70">
        <f t="shared" si="0"/>
        <v>84264000</v>
      </c>
      <c r="L24" s="70">
        <f t="shared" si="0"/>
        <v>0</v>
      </c>
      <c r="M24" s="70">
        <f t="shared" si="0"/>
        <v>0</v>
      </c>
      <c r="N24" s="67">
        <f t="shared" si="0"/>
        <v>84264000</v>
      </c>
      <c r="O24" s="70">
        <f t="shared" si="0"/>
        <v>0</v>
      </c>
      <c r="P24" s="70">
        <f t="shared" si="0"/>
        <v>0</v>
      </c>
      <c r="Q24" s="70">
        <f t="shared" si="0"/>
        <v>0</v>
      </c>
      <c r="R24" s="67">
        <f t="shared" si="0"/>
        <v>0</v>
      </c>
      <c r="S24" s="70">
        <f t="shared" si="0"/>
        <v>0</v>
      </c>
      <c r="T24" s="70">
        <f t="shared" si="0"/>
        <v>0</v>
      </c>
      <c r="U24" s="70">
        <f t="shared" si="0"/>
        <v>0</v>
      </c>
      <c r="V24" s="67">
        <f t="shared" si="0"/>
        <v>0</v>
      </c>
      <c r="W24" s="70">
        <f t="shared" si="0"/>
        <v>84264000</v>
      </c>
      <c r="X24" s="68">
        <f>IF(ISERROR(W24/B24),0,W24/B24)</f>
        <v>1</v>
      </c>
      <c r="Y24" s="68">
        <f>IF(ISERROR(W24/$W$24),0,W24/$W$24)</f>
        <v>1</v>
      </c>
    </row>
    <row r="25" spans="1:25">
      <c r="B25" s="4"/>
      <c r="G25" s="4"/>
      <c r="H25" s="4"/>
      <c r="I25" s="4"/>
      <c r="K25" s="4"/>
      <c r="L25" s="4"/>
      <c r="M25" s="4"/>
      <c r="O25" s="4"/>
      <c r="P25" s="4"/>
      <c r="Q25" s="4"/>
      <c r="S25" s="4"/>
      <c r="T25" s="4"/>
      <c r="U25" s="4"/>
    </row>
    <row r="26" spans="1:25">
      <c r="B26" s="4"/>
      <c r="G26" s="4"/>
      <c r="H26" s="4"/>
      <c r="I26" s="4"/>
      <c r="K26" s="4"/>
      <c r="L26" s="4"/>
      <c r="M26" s="4"/>
      <c r="O26" s="4"/>
      <c r="P26" s="4"/>
      <c r="Q26" s="4"/>
      <c r="S26" s="4"/>
      <c r="T26" s="4"/>
      <c r="U26" s="4"/>
    </row>
    <row r="27" spans="1:25">
      <c r="B27" s="4"/>
      <c r="G27" s="4"/>
      <c r="H27" s="4"/>
      <c r="I27" s="4"/>
      <c r="K27" s="4"/>
      <c r="L27" s="4"/>
      <c r="M27" s="4"/>
      <c r="O27" s="4"/>
      <c r="P27" s="4"/>
      <c r="Q27" s="4"/>
      <c r="S27" s="4"/>
      <c r="T27" s="4"/>
      <c r="U27" s="4"/>
    </row>
    <row r="28" spans="1:25">
      <c r="B28" s="4"/>
      <c r="G28" s="4"/>
      <c r="H28" s="4"/>
      <c r="I28" s="4"/>
      <c r="K28" s="4"/>
      <c r="L28" s="4"/>
      <c r="M28" s="4"/>
      <c r="O28" s="4"/>
      <c r="P28" s="4"/>
      <c r="Q28" s="4"/>
      <c r="S28" s="4"/>
      <c r="T28" s="4"/>
      <c r="U28" s="4"/>
    </row>
    <row r="29" spans="1:25">
      <c r="B29" s="4"/>
      <c r="G29" s="4"/>
      <c r="H29" s="4"/>
      <c r="I29" s="4"/>
      <c r="K29" s="4"/>
      <c r="L29" s="4"/>
      <c r="M29" s="4"/>
      <c r="O29" s="4"/>
      <c r="P29" s="4"/>
      <c r="Q29" s="4"/>
      <c r="S29" s="4"/>
      <c r="T29" s="4"/>
      <c r="U29" s="4"/>
    </row>
    <row r="30" spans="1:25">
      <c r="B30" s="4"/>
      <c r="G30" s="4"/>
      <c r="H30" s="4"/>
      <c r="I30" s="4"/>
      <c r="K30" s="4"/>
      <c r="L30" s="4"/>
      <c r="M30" s="4"/>
      <c r="O30" s="4"/>
      <c r="P30" s="4"/>
      <c r="Q30" s="4"/>
      <c r="S30" s="4"/>
      <c r="T30" s="4"/>
      <c r="U30" s="4"/>
    </row>
    <row r="31" spans="1:25">
      <c r="B31" s="4"/>
      <c r="G31" s="4"/>
      <c r="H31" s="4"/>
      <c r="I31" s="4"/>
      <c r="K31" s="4"/>
      <c r="L31" s="4"/>
      <c r="M31" s="4"/>
      <c r="O31" s="4"/>
      <c r="P31" s="4"/>
      <c r="Q31" s="4"/>
      <c r="S31" s="4"/>
      <c r="T31" s="4"/>
      <c r="U31" s="4"/>
    </row>
    <row r="32" spans="1:25">
      <c r="B32" s="4"/>
      <c r="G32" s="4"/>
      <c r="H32" s="4"/>
      <c r="I32" s="4"/>
      <c r="K32" s="4"/>
      <c r="L32" s="4"/>
      <c r="M32" s="4"/>
      <c r="O32" s="4"/>
      <c r="P32" s="4"/>
      <c r="Q32" s="4"/>
      <c r="S32" s="4"/>
      <c r="T32" s="4"/>
      <c r="U32" s="4"/>
    </row>
    <row r="33" spans="2:21">
      <c r="B33" s="4"/>
      <c r="G33" s="4"/>
      <c r="H33" s="4"/>
      <c r="I33" s="4"/>
      <c r="K33" s="4"/>
      <c r="L33" s="4"/>
      <c r="M33" s="4"/>
      <c r="O33" s="4"/>
      <c r="P33" s="4"/>
      <c r="Q33" s="4"/>
      <c r="S33" s="4"/>
      <c r="T33" s="4"/>
      <c r="U33" s="4"/>
    </row>
    <row r="34" spans="2:21">
      <c r="B34" s="4"/>
      <c r="G34" s="4"/>
      <c r="H34" s="4"/>
      <c r="I34" s="4"/>
      <c r="K34" s="4"/>
      <c r="L34" s="4"/>
      <c r="M34" s="4"/>
      <c r="O34" s="4"/>
      <c r="P34" s="4"/>
      <c r="Q34" s="4"/>
      <c r="S34" s="4"/>
      <c r="T34" s="4"/>
      <c r="U34" s="4"/>
    </row>
    <row r="35" spans="2:21">
      <c r="B35" s="4"/>
      <c r="G35" s="4"/>
      <c r="H35" s="4"/>
      <c r="I35" s="4"/>
      <c r="K35" s="4"/>
      <c r="L35" s="4"/>
      <c r="M35" s="4"/>
      <c r="O35" s="4"/>
      <c r="P35" s="4"/>
      <c r="Q35" s="4"/>
      <c r="S35" s="4"/>
      <c r="T35" s="4"/>
      <c r="U35" s="4"/>
    </row>
    <row r="36" spans="2:21">
      <c r="B36" s="4"/>
      <c r="G36" s="4"/>
      <c r="H36" s="4"/>
      <c r="I36" s="4"/>
      <c r="K36" s="4"/>
      <c r="L36" s="4"/>
      <c r="M36" s="4"/>
      <c r="O36" s="4"/>
      <c r="P36" s="4"/>
      <c r="Q36" s="4"/>
      <c r="S36" s="4"/>
      <c r="T36" s="4"/>
      <c r="U36" s="4"/>
    </row>
    <row r="37" spans="2:21">
      <c r="B37" s="4"/>
      <c r="G37" s="4"/>
      <c r="H37" s="4"/>
      <c r="I37" s="4"/>
      <c r="K37" s="4"/>
      <c r="L37" s="4"/>
      <c r="M37" s="4"/>
      <c r="O37" s="4"/>
      <c r="P37" s="4"/>
      <c r="Q37" s="4"/>
      <c r="S37" s="4"/>
      <c r="T37" s="4"/>
      <c r="U37" s="4"/>
    </row>
    <row r="38" spans="2:21">
      <c r="B38" s="4"/>
      <c r="G38" s="4"/>
      <c r="H38" s="4"/>
      <c r="I38" s="4"/>
      <c r="K38" s="4"/>
      <c r="L38" s="4"/>
      <c r="M38" s="4"/>
      <c r="O38" s="4"/>
      <c r="P38" s="4"/>
      <c r="Q38" s="4"/>
      <c r="S38" s="4"/>
      <c r="T38" s="4"/>
      <c r="U38" s="4"/>
    </row>
    <row r="39" spans="2:21">
      <c r="B39" s="4"/>
      <c r="G39" s="4"/>
      <c r="H39" s="4"/>
      <c r="I39" s="4"/>
      <c r="K39" s="4"/>
      <c r="L39" s="4"/>
      <c r="M39" s="4"/>
      <c r="O39" s="4"/>
      <c r="P39" s="4"/>
      <c r="Q39" s="4"/>
      <c r="S39" s="4"/>
      <c r="T39" s="4"/>
      <c r="U39" s="4"/>
    </row>
    <row r="40" spans="2:21">
      <c r="B40" s="4"/>
      <c r="G40" s="4"/>
      <c r="H40" s="4"/>
      <c r="I40" s="4"/>
      <c r="K40" s="4"/>
      <c r="L40" s="4"/>
      <c r="M40" s="4"/>
      <c r="O40" s="4"/>
      <c r="P40" s="4"/>
      <c r="Q40" s="4"/>
      <c r="S40" s="4"/>
      <c r="T40" s="4"/>
      <c r="U40" s="4"/>
    </row>
    <row r="41" spans="2:21">
      <c r="B41" s="4"/>
      <c r="G41" s="4"/>
      <c r="H41" s="4"/>
      <c r="I41" s="4"/>
      <c r="K41" s="4"/>
      <c r="L41" s="4"/>
      <c r="M41" s="4"/>
      <c r="O41" s="4"/>
      <c r="P41" s="4"/>
      <c r="Q41" s="4"/>
      <c r="S41" s="4"/>
      <c r="T41" s="4"/>
      <c r="U41" s="4"/>
    </row>
  </sheetData>
  <mergeCells count="19">
    <mergeCell ref="V6:V7"/>
    <mergeCell ref="W6:W7"/>
    <mergeCell ref="X6:Y6"/>
    <mergeCell ref="J6:J7"/>
    <mergeCell ref="K6:M6"/>
    <mergeCell ref="N6:N7"/>
    <mergeCell ref="O6:Q6"/>
    <mergeCell ref="R6:R7"/>
    <mergeCell ref="S6:U6"/>
    <mergeCell ref="A1:Y1"/>
    <mergeCell ref="A2:Y2"/>
    <mergeCell ref="A3:Y3"/>
    <mergeCell ref="A4:Y4"/>
    <mergeCell ref="A5:Y5"/>
    <mergeCell ref="A6:A7"/>
    <mergeCell ref="B6:B7"/>
    <mergeCell ref="C6:C7"/>
    <mergeCell ref="D6:F6"/>
    <mergeCell ref="G6:I6"/>
  </mergeCells>
  <printOptions horizontalCentered="1"/>
  <pageMargins left="0.35433070866141736" right="0.15748031496062992" top="0.59055118110236227" bottom="0.39370078740157483" header="0" footer="0"/>
  <pageSetup paperSize="184" scale="65" fitToHeight="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Y41"/>
  <sheetViews>
    <sheetView topLeftCell="B1" zoomScale="85" zoomScaleNormal="85" workbookViewId="0">
      <pane ySplit="7" topLeftCell="A8" activePane="bottomLeft" state="frozen"/>
      <selection activeCell="AG192" sqref="AG192"/>
      <selection pane="bottomLeft" activeCell="AG192" sqref="AG192"/>
    </sheetView>
  </sheetViews>
  <sheetFormatPr baseColWidth="10" defaultRowHeight="11.25" outlineLevelCol="1"/>
  <cols>
    <col min="1" max="1" width="36.5703125" style="3" customWidth="1"/>
    <col min="2" max="2" width="13.140625" style="6" customWidth="1"/>
    <col min="3" max="3" width="12.7109375" style="3" customWidth="1"/>
    <col min="4" max="5" width="10" style="3" customWidth="1"/>
    <col min="6" max="6" width="12.5703125" style="3" customWidth="1"/>
    <col min="7" max="9" width="11.7109375" style="6" hidden="1" customWidth="1" outlineLevel="1"/>
    <col min="10" max="10" width="10.42578125" style="6" customWidth="1" collapsed="1"/>
    <col min="11" max="13" width="12.28515625" style="6" hidden="1" customWidth="1" outlineLevel="1"/>
    <col min="14" max="14" width="12.28515625" style="6" customWidth="1" collapsed="1"/>
    <col min="15" max="17" width="12.5703125" style="6" hidden="1" customWidth="1" outlineLevel="1"/>
    <col min="18" max="18" width="12.28515625" style="6" customWidth="1" collapsed="1"/>
    <col min="19" max="19" width="10.7109375" style="6" customWidth="1" outlineLevel="1"/>
    <col min="20" max="20" width="11.140625" style="6" customWidth="1" outlineLevel="1"/>
    <col min="21" max="21" width="10.7109375" style="6" customWidth="1" outlineLevel="1"/>
    <col min="22" max="22" width="12.42578125" style="6" customWidth="1"/>
    <col min="23" max="23" width="12.28515625" style="6" customWidth="1"/>
    <col min="24" max="24" width="9.5703125" style="7" bestFit="1" customWidth="1"/>
    <col min="25" max="25" width="11.7109375" style="7" customWidth="1"/>
    <col min="26" max="16384" width="11.42578125" style="2"/>
  </cols>
  <sheetData>
    <row r="1" spans="1:25" s="1" customFormat="1" ht="16.5" customHeight="1">
      <c r="A1" s="205" t="str">
        <f>+'24-01-001'!A1:AI1</f>
        <v>PARTIDA 21 - 01 - 06  "SUBSECRETARIA DE SERVICIOS SOCIALES"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205"/>
      <c r="W1" s="205"/>
      <c r="X1" s="205"/>
      <c r="Y1" s="205"/>
    </row>
    <row r="2" spans="1:25" s="1" customFormat="1" ht="16.5" customHeight="1">
      <c r="A2" s="205" t="s">
        <v>76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W2" s="205"/>
      <c r="X2" s="205"/>
      <c r="Y2" s="205"/>
    </row>
    <row r="3" spans="1:25" s="1" customFormat="1" ht="16.5" customHeight="1">
      <c r="A3" s="205" t="str">
        <f>+'24-01-001'!A3:AI3</f>
        <v>EJECUCIÓN AL 31 DE DICIEMBRE DE 2014</v>
      </c>
      <c r="B3" s="205"/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205"/>
      <c r="R3" s="205"/>
      <c r="S3" s="205"/>
      <c r="T3" s="205"/>
      <c r="U3" s="205"/>
      <c r="V3" s="205"/>
      <c r="W3" s="205"/>
      <c r="X3" s="205"/>
      <c r="Y3" s="205"/>
    </row>
    <row r="4" spans="1:25" s="1" customFormat="1" ht="16.5" customHeight="1">
      <c r="A4" s="205" t="s">
        <v>48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</row>
    <row r="5" spans="1:25" ht="18" customHeight="1">
      <c r="A5" s="215" t="str">
        <f>+'24-01-001'!A5:H5</f>
        <v xml:space="preserve">24-01-001 FONO INFANCIA </v>
      </c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7"/>
    </row>
    <row r="6" spans="1:25" s="3" customFormat="1" ht="25.5" customHeight="1">
      <c r="A6" s="218" t="s">
        <v>34</v>
      </c>
      <c r="B6" s="211" t="s">
        <v>32</v>
      </c>
      <c r="C6" s="211" t="s">
        <v>51</v>
      </c>
      <c r="D6" s="219" t="s">
        <v>21</v>
      </c>
      <c r="E6" s="220"/>
      <c r="F6" s="221"/>
      <c r="G6" s="214" t="s">
        <v>33</v>
      </c>
      <c r="H6" s="214"/>
      <c r="I6" s="214"/>
      <c r="J6" s="209" t="s">
        <v>23</v>
      </c>
      <c r="K6" s="214" t="s">
        <v>33</v>
      </c>
      <c r="L6" s="214"/>
      <c r="M6" s="214"/>
      <c r="N6" s="209" t="s">
        <v>24</v>
      </c>
      <c r="O6" s="214" t="s">
        <v>33</v>
      </c>
      <c r="P6" s="214"/>
      <c r="Q6" s="214"/>
      <c r="R6" s="209" t="s">
        <v>25</v>
      </c>
      <c r="S6" s="214" t="s">
        <v>33</v>
      </c>
      <c r="T6" s="214"/>
      <c r="U6" s="214"/>
      <c r="V6" s="209" t="s">
        <v>26</v>
      </c>
      <c r="W6" s="211" t="s">
        <v>47</v>
      </c>
      <c r="X6" s="213" t="s">
        <v>27</v>
      </c>
      <c r="Y6" s="213"/>
    </row>
    <row r="7" spans="1:25" s="3" customFormat="1" ht="24" customHeight="1">
      <c r="A7" s="218"/>
      <c r="B7" s="212"/>
      <c r="C7" s="212"/>
      <c r="D7" s="44" t="s">
        <v>11</v>
      </c>
      <c r="E7" s="44" t="s">
        <v>22</v>
      </c>
      <c r="F7" s="45" t="s">
        <v>75</v>
      </c>
      <c r="G7" s="44" t="s">
        <v>35</v>
      </c>
      <c r="H7" s="44" t="s">
        <v>36</v>
      </c>
      <c r="I7" s="44" t="s">
        <v>37</v>
      </c>
      <c r="J7" s="210"/>
      <c r="K7" s="44" t="s">
        <v>38</v>
      </c>
      <c r="L7" s="44" t="s">
        <v>39</v>
      </c>
      <c r="M7" s="44" t="s">
        <v>40</v>
      </c>
      <c r="N7" s="210"/>
      <c r="O7" s="44" t="s">
        <v>41</v>
      </c>
      <c r="P7" s="44" t="s">
        <v>42</v>
      </c>
      <c r="Q7" s="44" t="s">
        <v>43</v>
      </c>
      <c r="R7" s="210"/>
      <c r="S7" s="44" t="s">
        <v>44</v>
      </c>
      <c r="T7" s="44" t="s">
        <v>45</v>
      </c>
      <c r="U7" s="44" t="s">
        <v>46</v>
      </c>
      <c r="V7" s="210"/>
      <c r="W7" s="212"/>
      <c r="X7" s="69" t="s">
        <v>29</v>
      </c>
      <c r="Y7" s="69" t="s">
        <v>28</v>
      </c>
    </row>
    <row r="8" spans="1:25" s="12" customFormat="1" ht="26.25" customHeight="1">
      <c r="A8" s="43" t="s">
        <v>52</v>
      </c>
      <c r="B8" s="9">
        <f>+'24-01-001'!I19</f>
        <v>0</v>
      </c>
      <c r="C8" s="9">
        <f>+'24-01-001'!J19</f>
        <v>0</v>
      </c>
      <c r="D8" s="9">
        <f>+'24-01-001'!L19</f>
        <v>0</v>
      </c>
      <c r="E8" s="9">
        <f>+'24-01-001'!M19</f>
        <v>0</v>
      </c>
      <c r="F8" s="9">
        <f>+'24-01-001'!N19</f>
        <v>0</v>
      </c>
      <c r="G8" s="9">
        <f>+'24-01-001'!Q19</f>
        <v>0</v>
      </c>
      <c r="H8" s="9">
        <f>+'24-01-001'!R19</f>
        <v>0</v>
      </c>
      <c r="I8" s="9">
        <f>+'24-01-001'!S19</f>
        <v>0</v>
      </c>
      <c r="J8" s="9">
        <f>+'24-01-001'!T19</f>
        <v>0</v>
      </c>
      <c r="K8" s="9">
        <f>+'24-01-001'!U19</f>
        <v>0</v>
      </c>
      <c r="L8" s="9">
        <f>+'24-01-001'!V19</f>
        <v>0</v>
      </c>
      <c r="M8" s="9">
        <f>+'24-01-001'!W19</f>
        <v>0</v>
      </c>
      <c r="N8" s="9">
        <f>+'24-01-001'!X19</f>
        <v>0</v>
      </c>
      <c r="O8" s="9">
        <f>+'24-01-001'!Y19</f>
        <v>0</v>
      </c>
      <c r="P8" s="9">
        <f>+'24-01-001'!Z19</f>
        <v>0</v>
      </c>
      <c r="Q8" s="9">
        <f>+'24-01-001'!AA19</f>
        <v>0</v>
      </c>
      <c r="R8" s="9">
        <f>+'24-01-001'!AB19</f>
        <v>0</v>
      </c>
      <c r="S8" s="9">
        <f>+'24-01-001'!AC19</f>
        <v>0</v>
      </c>
      <c r="T8" s="9">
        <f>+'24-01-001'!AD19</f>
        <v>0</v>
      </c>
      <c r="U8" s="9">
        <f>+'24-01-001'!AE19</f>
        <v>0</v>
      </c>
      <c r="V8" s="9">
        <f>+'24-01-001'!AF19</f>
        <v>0</v>
      </c>
      <c r="W8" s="9">
        <f>+'24-01-001'!AG19</f>
        <v>0</v>
      </c>
      <c r="X8" s="11">
        <f>+'24-01-001'!AH19</f>
        <v>0</v>
      </c>
      <c r="Y8" s="11">
        <f>+'24-01-001'!AI19</f>
        <v>0</v>
      </c>
    </row>
    <row r="9" spans="1:25" s="12" customFormat="1" ht="26.25" customHeight="1">
      <c r="A9" s="10" t="s">
        <v>12</v>
      </c>
      <c r="B9" s="9">
        <f>+'24-01-001'!I31</f>
        <v>0</v>
      </c>
      <c r="C9" s="9">
        <f>+'24-01-001'!J31</f>
        <v>0</v>
      </c>
      <c r="D9" s="9">
        <f>+'24-01-001'!L31</f>
        <v>0</v>
      </c>
      <c r="E9" s="9">
        <f>+'24-01-001'!M31</f>
        <v>0</v>
      </c>
      <c r="F9" s="9">
        <f>+'24-01-001'!N31</f>
        <v>0</v>
      </c>
      <c r="G9" s="9">
        <f>+'24-01-001'!Q31</f>
        <v>0</v>
      </c>
      <c r="H9" s="9">
        <f>+'24-01-001'!R31</f>
        <v>0</v>
      </c>
      <c r="I9" s="9">
        <f>+'24-01-001'!S31</f>
        <v>0</v>
      </c>
      <c r="J9" s="9">
        <f>+'24-01-001'!T31</f>
        <v>0</v>
      </c>
      <c r="K9" s="9">
        <f>+'24-01-001'!U31</f>
        <v>0</v>
      </c>
      <c r="L9" s="9">
        <f>+'24-01-001'!V31</f>
        <v>0</v>
      </c>
      <c r="M9" s="9">
        <f>+'24-01-001'!W31</f>
        <v>0</v>
      </c>
      <c r="N9" s="9">
        <f>+'24-01-001'!X31</f>
        <v>0</v>
      </c>
      <c r="O9" s="9">
        <f>+'24-01-001'!Y31</f>
        <v>0</v>
      </c>
      <c r="P9" s="9">
        <f>+'24-01-001'!Z31</f>
        <v>0</v>
      </c>
      <c r="Q9" s="9">
        <f>+'24-01-001'!AA31</f>
        <v>0</v>
      </c>
      <c r="R9" s="9">
        <f>+'24-01-001'!AB31</f>
        <v>0</v>
      </c>
      <c r="S9" s="9">
        <f>+'24-01-001'!AC31</f>
        <v>0</v>
      </c>
      <c r="T9" s="9">
        <f>+'24-01-001'!AD31</f>
        <v>0</v>
      </c>
      <c r="U9" s="9">
        <f>+'24-01-001'!AE31</f>
        <v>0</v>
      </c>
      <c r="V9" s="9">
        <f>+'24-01-001'!AF31</f>
        <v>0</v>
      </c>
      <c r="W9" s="9">
        <f>+'24-01-001'!AG31</f>
        <v>0</v>
      </c>
      <c r="X9" s="11">
        <f>+'24-01-001'!AH31</f>
        <v>0</v>
      </c>
      <c r="Y9" s="11">
        <f>+'24-01-001'!AI31</f>
        <v>0</v>
      </c>
    </row>
    <row r="10" spans="1:25" s="12" customFormat="1" ht="26.25" customHeight="1">
      <c r="A10" s="10" t="s">
        <v>13</v>
      </c>
      <c r="B10" s="9">
        <f>+'24-01-001'!I43</f>
        <v>0</v>
      </c>
      <c r="C10" s="9">
        <f>+'24-01-001'!J43</f>
        <v>0</v>
      </c>
      <c r="D10" s="9">
        <f>+'24-01-001'!L43</f>
        <v>0</v>
      </c>
      <c r="E10" s="9">
        <f>+'24-01-001'!M43</f>
        <v>0</v>
      </c>
      <c r="F10" s="9">
        <f>+'24-01-001'!N43</f>
        <v>0</v>
      </c>
      <c r="G10" s="9">
        <f>+'24-01-001'!Q43</f>
        <v>0</v>
      </c>
      <c r="H10" s="9">
        <f>+'24-01-001'!R43</f>
        <v>0</v>
      </c>
      <c r="I10" s="9">
        <f>+'24-01-001'!S43</f>
        <v>0</v>
      </c>
      <c r="J10" s="9">
        <f>+'24-01-001'!T43</f>
        <v>0</v>
      </c>
      <c r="K10" s="9">
        <f>+'24-01-001'!U43</f>
        <v>0</v>
      </c>
      <c r="L10" s="9">
        <f>+'24-01-001'!V43</f>
        <v>0</v>
      </c>
      <c r="M10" s="9">
        <f>+'24-01-001'!W43</f>
        <v>0</v>
      </c>
      <c r="N10" s="9">
        <f>+'24-01-001'!X43</f>
        <v>0</v>
      </c>
      <c r="O10" s="9">
        <f>+'24-01-001'!Y43</f>
        <v>0</v>
      </c>
      <c r="P10" s="9">
        <f>+'24-01-001'!Z43</f>
        <v>0</v>
      </c>
      <c r="Q10" s="9">
        <f>+'24-01-001'!AA43</f>
        <v>0</v>
      </c>
      <c r="R10" s="9">
        <f>+'24-01-001'!AB43</f>
        <v>0</v>
      </c>
      <c r="S10" s="9">
        <f>+'24-01-001'!AC43</f>
        <v>0</v>
      </c>
      <c r="T10" s="9">
        <f>+'24-01-001'!AD43</f>
        <v>0</v>
      </c>
      <c r="U10" s="9">
        <f>+'24-01-001'!AE43</f>
        <v>0</v>
      </c>
      <c r="V10" s="9">
        <f>+'24-01-001'!AF43</f>
        <v>0</v>
      </c>
      <c r="W10" s="9">
        <f>+'24-01-001'!AG43</f>
        <v>0</v>
      </c>
      <c r="X10" s="11">
        <f>+'24-01-001'!AH43</f>
        <v>0</v>
      </c>
      <c r="Y10" s="11">
        <f>+'24-01-001'!AI43</f>
        <v>0</v>
      </c>
    </row>
    <row r="11" spans="1:25" s="12" customFormat="1" ht="26.25" customHeight="1">
      <c r="A11" s="10" t="s">
        <v>14</v>
      </c>
      <c r="B11" s="9">
        <f>+'24-01-001'!I55</f>
        <v>0</v>
      </c>
      <c r="C11" s="9">
        <f>+'24-01-001'!J55</f>
        <v>0</v>
      </c>
      <c r="D11" s="9">
        <f>+'24-01-001'!L55</f>
        <v>0</v>
      </c>
      <c r="E11" s="9">
        <f>+'24-01-001'!M55</f>
        <v>0</v>
      </c>
      <c r="F11" s="9">
        <f>+'24-01-001'!N55</f>
        <v>0</v>
      </c>
      <c r="G11" s="9">
        <f>+'24-01-001'!Q55</f>
        <v>0</v>
      </c>
      <c r="H11" s="9">
        <f>+'24-01-001'!R55</f>
        <v>0</v>
      </c>
      <c r="I11" s="9">
        <f>+'24-01-001'!S55</f>
        <v>0</v>
      </c>
      <c r="J11" s="9">
        <f>+'24-01-001'!T55</f>
        <v>0</v>
      </c>
      <c r="K11" s="9">
        <f>+'24-01-001'!U55</f>
        <v>0</v>
      </c>
      <c r="L11" s="9">
        <f>+'24-01-001'!V55</f>
        <v>0</v>
      </c>
      <c r="M11" s="9">
        <f>+'24-01-001'!W55</f>
        <v>0</v>
      </c>
      <c r="N11" s="9">
        <f>+'24-01-001'!X55</f>
        <v>0</v>
      </c>
      <c r="O11" s="9">
        <f>+'24-01-001'!Y55</f>
        <v>0</v>
      </c>
      <c r="P11" s="9">
        <f>+'24-01-001'!Z55</f>
        <v>0</v>
      </c>
      <c r="Q11" s="9">
        <f>+'24-01-001'!AA55</f>
        <v>0</v>
      </c>
      <c r="R11" s="9">
        <f>+'24-01-001'!AB55</f>
        <v>0</v>
      </c>
      <c r="S11" s="9">
        <f>+'24-01-001'!AC55</f>
        <v>0</v>
      </c>
      <c r="T11" s="9">
        <f>+'24-01-001'!AD55</f>
        <v>0</v>
      </c>
      <c r="U11" s="9">
        <f>+'24-01-001'!AE55</f>
        <v>0</v>
      </c>
      <c r="V11" s="9">
        <f>+'24-01-001'!AF55</f>
        <v>0</v>
      </c>
      <c r="W11" s="9">
        <f>+'24-01-001'!AG55</f>
        <v>0</v>
      </c>
      <c r="X11" s="11">
        <f>+'24-01-001'!AH55</f>
        <v>0</v>
      </c>
      <c r="Y11" s="11">
        <f>+'24-01-001'!AI55</f>
        <v>0</v>
      </c>
    </row>
    <row r="12" spans="1:25" s="12" customFormat="1" ht="26.25" customHeight="1">
      <c r="A12" s="43" t="s">
        <v>59</v>
      </c>
      <c r="B12" s="9">
        <f>+'24-01-001'!I67</f>
        <v>0</v>
      </c>
      <c r="C12" s="9">
        <f>+'24-01-001'!J67</f>
        <v>0</v>
      </c>
      <c r="D12" s="9">
        <f>+'24-01-001'!L67</f>
        <v>0</v>
      </c>
      <c r="E12" s="9">
        <f>+'24-01-001'!M67</f>
        <v>0</v>
      </c>
      <c r="F12" s="9">
        <f>+'24-01-001'!N67</f>
        <v>0</v>
      </c>
      <c r="G12" s="9">
        <f>+'24-01-001'!Q67</f>
        <v>0</v>
      </c>
      <c r="H12" s="9">
        <f>+'24-01-001'!R67</f>
        <v>0</v>
      </c>
      <c r="I12" s="9">
        <f>+'24-01-001'!S67</f>
        <v>0</v>
      </c>
      <c r="J12" s="9">
        <f>+'24-01-001'!T67</f>
        <v>0</v>
      </c>
      <c r="K12" s="9">
        <f>+'24-01-001'!U67</f>
        <v>0</v>
      </c>
      <c r="L12" s="9">
        <f>+'24-01-001'!V67</f>
        <v>0</v>
      </c>
      <c r="M12" s="9">
        <f>+'24-01-001'!W67</f>
        <v>0</v>
      </c>
      <c r="N12" s="9">
        <f>+'24-01-001'!X67</f>
        <v>0</v>
      </c>
      <c r="O12" s="9">
        <f>+'24-01-001'!Y67</f>
        <v>0</v>
      </c>
      <c r="P12" s="9">
        <f>+'24-01-001'!Z67</f>
        <v>0</v>
      </c>
      <c r="Q12" s="9">
        <f>+'24-01-001'!AA67</f>
        <v>0</v>
      </c>
      <c r="R12" s="9">
        <f>+'24-01-001'!AB67</f>
        <v>0</v>
      </c>
      <c r="S12" s="9">
        <f>+'24-01-001'!AC67</f>
        <v>0</v>
      </c>
      <c r="T12" s="9">
        <f>+'24-01-001'!AD67</f>
        <v>0</v>
      </c>
      <c r="U12" s="9">
        <f>+'24-01-001'!AE67</f>
        <v>0</v>
      </c>
      <c r="V12" s="9">
        <f>+'24-01-001'!AF67</f>
        <v>0</v>
      </c>
      <c r="W12" s="9">
        <f>+'24-01-001'!AG67</f>
        <v>0</v>
      </c>
      <c r="X12" s="11">
        <f>+'24-01-001'!AH67</f>
        <v>0</v>
      </c>
      <c r="Y12" s="11">
        <f>+'24-01-001'!AI67</f>
        <v>0</v>
      </c>
    </row>
    <row r="13" spans="1:25" s="12" customFormat="1" ht="26.25" customHeight="1">
      <c r="A13" s="10" t="s">
        <v>15</v>
      </c>
      <c r="B13" s="9">
        <f>+'24-01-001'!I79</f>
        <v>0</v>
      </c>
      <c r="C13" s="9">
        <f>+'24-01-001'!J79</f>
        <v>0</v>
      </c>
      <c r="D13" s="9">
        <f>+'24-01-001'!L79</f>
        <v>0</v>
      </c>
      <c r="E13" s="9">
        <f>+'24-01-001'!M79</f>
        <v>0</v>
      </c>
      <c r="F13" s="9">
        <f>+'24-01-001'!N79</f>
        <v>0</v>
      </c>
      <c r="G13" s="9">
        <f>+'24-01-001'!Q79</f>
        <v>0</v>
      </c>
      <c r="H13" s="9">
        <f>+'24-01-001'!R79</f>
        <v>0</v>
      </c>
      <c r="I13" s="9">
        <f>+'24-01-001'!S79</f>
        <v>0</v>
      </c>
      <c r="J13" s="9">
        <f>+'24-01-001'!T79</f>
        <v>0</v>
      </c>
      <c r="K13" s="9">
        <f>+'24-01-001'!U79</f>
        <v>0</v>
      </c>
      <c r="L13" s="9">
        <f>+'24-01-001'!V79</f>
        <v>0</v>
      </c>
      <c r="M13" s="9">
        <f>+'24-01-001'!W79</f>
        <v>0</v>
      </c>
      <c r="N13" s="9">
        <f>+'24-01-001'!X79</f>
        <v>0</v>
      </c>
      <c r="O13" s="9">
        <f>+'24-01-001'!Y79</f>
        <v>0</v>
      </c>
      <c r="P13" s="9">
        <f>+'24-01-001'!Z79</f>
        <v>0</v>
      </c>
      <c r="Q13" s="9">
        <f>+'24-01-001'!AA79</f>
        <v>0</v>
      </c>
      <c r="R13" s="9">
        <f>+'24-01-001'!AB79</f>
        <v>0</v>
      </c>
      <c r="S13" s="9">
        <f>+'24-01-001'!AC79</f>
        <v>0</v>
      </c>
      <c r="T13" s="9">
        <f>+'24-01-001'!AD79</f>
        <v>0</v>
      </c>
      <c r="U13" s="9">
        <f>+'24-01-001'!AE79</f>
        <v>0</v>
      </c>
      <c r="V13" s="9">
        <f>+'24-01-001'!AF79</f>
        <v>0</v>
      </c>
      <c r="W13" s="9">
        <f>+'24-01-001'!AG79</f>
        <v>0</v>
      </c>
      <c r="X13" s="11">
        <f>+'24-01-001'!AH79</f>
        <v>0</v>
      </c>
      <c r="Y13" s="11">
        <f>+'24-01-001'!AI79</f>
        <v>0</v>
      </c>
    </row>
    <row r="14" spans="1:25" s="12" customFormat="1" ht="26.25" customHeight="1">
      <c r="A14" s="10" t="s">
        <v>16</v>
      </c>
      <c r="B14" s="9">
        <f>+'24-01-001'!I91</f>
        <v>0</v>
      </c>
      <c r="C14" s="9">
        <f>+'24-01-001'!J91</f>
        <v>0</v>
      </c>
      <c r="D14" s="9">
        <f>+'24-01-001'!L91</f>
        <v>0</v>
      </c>
      <c r="E14" s="9">
        <f>+'24-01-001'!M91</f>
        <v>0</v>
      </c>
      <c r="F14" s="9">
        <f>+'24-01-001'!N91</f>
        <v>0</v>
      </c>
      <c r="G14" s="9">
        <f>+'24-01-001'!Q91</f>
        <v>0</v>
      </c>
      <c r="H14" s="9">
        <f>+'24-01-001'!R91</f>
        <v>0</v>
      </c>
      <c r="I14" s="9">
        <f>+'24-01-001'!S91</f>
        <v>0</v>
      </c>
      <c r="J14" s="9">
        <f>+'24-01-001'!T91</f>
        <v>0</v>
      </c>
      <c r="K14" s="9">
        <f>+'24-01-001'!U91</f>
        <v>0</v>
      </c>
      <c r="L14" s="9">
        <f>+'24-01-001'!V91</f>
        <v>0</v>
      </c>
      <c r="M14" s="9">
        <f>+'24-01-001'!W91</f>
        <v>0</v>
      </c>
      <c r="N14" s="9">
        <f>+'24-01-001'!X91</f>
        <v>0</v>
      </c>
      <c r="O14" s="9">
        <f>+'24-01-001'!Y91</f>
        <v>0</v>
      </c>
      <c r="P14" s="9">
        <f>+'24-01-001'!Z91</f>
        <v>0</v>
      </c>
      <c r="Q14" s="9">
        <f>+'24-01-001'!AA91</f>
        <v>0</v>
      </c>
      <c r="R14" s="9">
        <f>+'24-01-001'!AB91</f>
        <v>0</v>
      </c>
      <c r="S14" s="9">
        <f>+'24-01-001'!AC91</f>
        <v>0</v>
      </c>
      <c r="T14" s="9">
        <f>+'24-01-001'!AD91</f>
        <v>0</v>
      </c>
      <c r="U14" s="9">
        <f>+'24-01-001'!AE91</f>
        <v>0</v>
      </c>
      <c r="V14" s="9">
        <f>+'24-01-001'!AF91</f>
        <v>0</v>
      </c>
      <c r="W14" s="9">
        <f>+'24-01-001'!AG91</f>
        <v>0</v>
      </c>
      <c r="X14" s="11">
        <f>+'24-01-001'!AH91</f>
        <v>0</v>
      </c>
      <c r="Y14" s="11">
        <f>+'24-01-001'!AI91</f>
        <v>0</v>
      </c>
    </row>
    <row r="15" spans="1:25" s="12" customFormat="1" ht="26.25" customHeight="1">
      <c r="A15" s="43" t="s">
        <v>63</v>
      </c>
      <c r="B15" s="9">
        <f>+'24-01-001'!I103</f>
        <v>0</v>
      </c>
      <c r="C15" s="9">
        <f>+'24-01-001'!J103</f>
        <v>0</v>
      </c>
      <c r="D15" s="9">
        <f>+'24-01-001'!L103</f>
        <v>0</v>
      </c>
      <c r="E15" s="9">
        <f>+'24-01-001'!M103</f>
        <v>0</v>
      </c>
      <c r="F15" s="9">
        <f>+'24-01-001'!N103</f>
        <v>0</v>
      </c>
      <c r="G15" s="9">
        <f>+'24-01-001'!Q103</f>
        <v>0</v>
      </c>
      <c r="H15" s="9">
        <f>+'24-01-001'!R103</f>
        <v>0</v>
      </c>
      <c r="I15" s="9">
        <f>+'24-01-001'!S103</f>
        <v>0</v>
      </c>
      <c r="J15" s="9">
        <f>+'24-01-001'!T103</f>
        <v>0</v>
      </c>
      <c r="K15" s="9">
        <f>+'24-01-001'!U103</f>
        <v>0</v>
      </c>
      <c r="L15" s="9">
        <f>+'24-01-001'!V103</f>
        <v>0</v>
      </c>
      <c r="M15" s="9">
        <f>+'24-01-001'!W103</f>
        <v>0</v>
      </c>
      <c r="N15" s="9">
        <f>+'24-01-001'!X103</f>
        <v>0</v>
      </c>
      <c r="O15" s="9">
        <f>+'24-01-001'!Y103</f>
        <v>0</v>
      </c>
      <c r="P15" s="9">
        <f>+'24-01-001'!Z103</f>
        <v>0</v>
      </c>
      <c r="Q15" s="9">
        <f>+'24-01-001'!AA103</f>
        <v>0</v>
      </c>
      <c r="R15" s="9">
        <f>+'24-01-001'!AB103</f>
        <v>0</v>
      </c>
      <c r="S15" s="9">
        <f>+'24-01-001'!AC103</f>
        <v>0</v>
      </c>
      <c r="T15" s="9">
        <f>+'24-01-001'!AD103</f>
        <v>0</v>
      </c>
      <c r="U15" s="9">
        <f>+'24-01-001'!AE103</f>
        <v>0</v>
      </c>
      <c r="V15" s="9">
        <f>+'24-01-001'!AF103</f>
        <v>0</v>
      </c>
      <c r="W15" s="9">
        <f>+'24-01-001'!AG103</f>
        <v>0</v>
      </c>
      <c r="X15" s="11">
        <f>+'24-01-001'!AH103</f>
        <v>0</v>
      </c>
      <c r="Y15" s="11">
        <f>+'24-01-001'!AI103</f>
        <v>0</v>
      </c>
    </row>
    <row r="16" spans="1:25" s="12" customFormat="1" ht="26.25" customHeight="1">
      <c r="A16" s="43" t="s">
        <v>65</v>
      </c>
      <c r="B16" s="9">
        <f>+'24-01-001'!I115</f>
        <v>0</v>
      </c>
      <c r="C16" s="9">
        <f>+'24-01-001'!J115</f>
        <v>0</v>
      </c>
      <c r="D16" s="9">
        <f>+'24-01-001'!L115</f>
        <v>0</v>
      </c>
      <c r="E16" s="9">
        <f>+'24-01-001'!M115</f>
        <v>0</v>
      </c>
      <c r="F16" s="9">
        <f>+'24-01-001'!N115</f>
        <v>0</v>
      </c>
      <c r="G16" s="9">
        <f>+'24-01-001'!Q115</f>
        <v>0</v>
      </c>
      <c r="H16" s="9">
        <f>+'24-01-001'!R115</f>
        <v>0</v>
      </c>
      <c r="I16" s="9">
        <f>+'24-01-001'!S115</f>
        <v>0</v>
      </c>
      <c r="J16" s="9">
        <f>+'24-01-001'!T115</f>
        <v>0</v>
      </c>
      <c r="K16" s="9">
        <f>+'24-01-001'!U115</f>
        <v>0</v>
      </c>
      <c r="L16" s="9">
        <f>+'24-01-001'!V115</f>
        <v>0</v>
      </c>
      <c r="M16" s="9">
        <f>+'24-01-001'!W115</f>
        <v>0</v>
      </c>
      <c r="N16" s="9">
        <f>+'24-01-001'!X115</f>
        <v>0</v>
      </c>
      <c r="O16" s="9">
        <f>+'24-01-001'!Y115</f>
        <v>0</v>
      </c>
      <c r="P16" s="9">
        <f>+'24-01-001'!Z115</f>
        <v>0</v>
      </c>
      <c r="Q16" s="9">
        <f>+'24-01-001'!AA115</f>
        <v>0</v>
      </c>
      <c r="R16" s="9">
        <f>+'24-01-001'!AB115</f>
        <v>0</v>
      </c>
      <c r="S16" s="9">
        <f>+'24-01-001'!AC115</f>
        <v>0</v>
      </c>
      <c r="T16" s="9">
        <f>+'24-01-001'!AD115</f>
        <v>0</v>
      </c>
      <c r="U16" s="9">
        <f>+'24-01-001'!AE115</f>
        <v>0</v>
      </c>
      <c r="V16" s="9">
        <f>+'24-01-001'!AF115</f>
        <v>0</v>
      </c>
      <c r="W16" s="9">
        <f>+'24-01-001'!AG115</f>
        <v>0</v>
      </c>
      <c r="X16" s="11">
        <f>+'24-01-001'!AH115</f>
        <v>0</v>
      </c>
      <c r="Y16" s="11">
        <f>+'24-01-001'!AI115</f>
        <v>0</v>
      </c>
    </row>
    <row r="17" spans="1:25" s="12" customFormat="1" ht="26.25" customHeight="1">
      <c r="A17" s="10" t="s">
        <v>17</v>
      </c>
      <c r="B17" s="9">
        <f>+'24-01-001'!I127</f>
        <v>0</v>
      </c>
      <c r="C17" s="9">
        <f>+'24-01-001'!J127</f>
        <v>0</v>
      </c>
      <c r="D17" s="9">
        <f>+'24-01-001'!L127</f>
        <v>0</v>
      </c>
      <c r="E17" s="9">
        <f>+'24-01-001'!M127</f>
        <v>0</v>
      </c>
      <c r="F17" s="9">
        <f>+'24-01-001'!N127</f>
        <v>0</v>
      </c>
      <c r="G17" s="9">
        <f>+'24-01-001'!Q127</f>
        <v>0</v>
      </c>
      <c r="H17" s="9">
        <f>+'24-01-001'!R127</f>
        <v>0</v>
      </c>
      <c r="I17" s="9">
        <f>+'24-01-001'!S127</f>
        <v>0</v>
      </c>
      <c r="J17" s="9">
        <f>+'24-01-001'!T127</f>
        <v>0</v>
      </c>
      <c r="K17" s="9">
        <f>+'24-01-001'!U127</f>
        <v>0</v>
      </c>
      <c r="L17" s="9">
        <f>+'24-01-001'!V127</f>
        <v>0</v>
      </c>
      <c r="M17" s="9">
        <f>+'24-01-001'!W127</f>
        <v>0</v>
      </c>
      <c r="N17" s="9">
        <f>+'24-01-001'!X127</f>
        <v>0</v>
      </c>
      <c r="O17" s="9">
        <f>+'24-01-001'!Y127</f>
        <v>0</v>
      </c>
      <c r="P17" s="9">
        <f>+'24-01-001'!Z127</f>
        <v>0</v>
      </c>
      <c r="Q17" s="9">
        <f>+'24-01-001'!AA127</f>
        <v>0</v>
      </c>
      <c r="R17" s="9">
        <f>+'24-01-001'!AB127</f>
        <v>0</v>
      </c>
      <c r="S17" s="9">
        <f>+'24-01-001'!AC127</f>
        <v>0</v>
      </c>
      <c r="T17" s="9">
        <f>+'24-01-001'!AD127</f>
        <v>0</v>
      </c>
      <c r="U17" s="9">
        <f>+'24-01-001'!AE127</f>
        <v>0</v>
      </c>
      <c r="V17" s="9">
        <f>+'24-01-001'!AF127</f>
        <v>0</v>
      </c>
      <c r="W17" s="9">
        <f>+'24-01-001'!AG127</f>
        <v>0</v>
      </c>
      <c r="X17" s="11">
        <f>+'24-01-001'!AH127</f>
        <v>0</v>
      </c>
      <c r="Y17" s="11">
        <f>+'24-01-001'!AI127</f>
        <v>0</v>
      </c>
    </row>
    <row r="18" spans="1:25" s="12" customFormat="1" ht="26.25" customHeight="1">
      <c r="A18" s="43" t="s">
        <v>68</v>
      </c>
      <c r="B18" s="9">
        <f>+'24-01-001'!I139</f>
        <v>0</v>
      </c>
      <c r="C18" s="9">
        <f>+'24-01-001'!J139</f>
        <v>0</v>
      </c>
      <c r="D18" s="9">
        <f>+'24-01-001'!L139</f>
        <v>0</v>
      </c>
      <c r="E18" s="9">
        <f>+'24-01-001'!M139</f>
        <v>0</v>
      </c>
      <c r="F18" s="9">
        <f>+'24-01-001'!N139</f>
        <v>0</v>
      </c>
      <c r="G18" s="9">
        <f>+'24-01-001'!Q139</f>
        <v>0</v>
      </c>
      <c r="H18" s="9">
        <f>+'24-01-001'!R139</f>
        <v>0</v>
      </c>
      <c r="I18" s="9">
        <f>+'24-01-001'!S139</f>
        <v>0</v>
      </c>
      <c r="J18" s="9">
        <f>+'24-01-001'!T139</f>
        <v>0</v>
      </c>
      <c r="K18" s="9">
        <f>+'24-01-001'!U139</f>
        <v>0</v>
      </c>
      <c r="L18" s="9">
        <f>+'24-01-001'!V139</f>
        <v>0</v>
      </c>
      <c r="M18" s="9">
        <f>+'24-01-001'!W139</f>
        <v>0</v>
      </c>
      <c r="N18" s="9">
        <f>+'24-01-001'!X139</f>
        <v>0</v>
      </c>
      <c r="O18" s="9">
        <f>+'24-01-001'!Y139</f>
        <v>0</v>
      </c>
      <c r="P18" s="9">
        <f>+'24-01-001'!Z139</f>
        <v>0</v>
      </c>
      <c r="Q18" s="9">
        <f>+'24-01-001'!AA139</f>
        <v>0</v>
      </c>
      <c r="R18" s="9">
        <f>+'24-01-001'!AB139</f>
        <v>0</v>
      </c>
      <c r="S18" s="9">
        <f>+'24-01-001'!AC139</f>
        <v>0</v>
      </c>
      <c r="T18" s="9">
        <f>+'24-01-001'!AD139</f>
        <v>0</v>
      </c>
      <c r="U18" s="9">
        <f>+'24-01-001'!AE139</f>
        <v>0</v>
      </c>
      <c r="V18" s="9">
        <f>+'24-01-001'!AF139</f>
        <v>0</v>
      </c>
      <c r="W18" s="9">
        <f>+'24-01-001'!AG139</f>
        <v>0</v>
      </c>
      <c r="X18" s="11">
        <f>+'24-01-001'!AH139</f>
        <v>0</v>
      </c>
      <c r="Y18" s="11">
        <f>+'24-01-001'!AI139</f>
        <v>0</v>
      </c>
    </row>
    <row r="19" spans="1:25" s="12" customFormat="1" ht="26.25" customHeight="1">
      <c r="A19" s="10" t="s">
        <v>18</v>
      </c>
      <c r="B19" s="9">
        <f>+'24-01-001'!I151</f>
        <v>0</v>
      </c>
      <c r="C19" s="9">
        <f>+'24-01-001'!J151</f>
        <v>0</v>
      </c>
      <c r="D19" s="9">
        <f>+'24-01-001'!L151</f>
        <v>0</v>
      </c>
      <c r="E19" s="9">
        <f>+'24-01-001'!M151</f>
        <v>0</v>
      </c>
      <c r="F19" s="9">
        <f>+'24-01-001'!N151</f>
        <v>0</v>
      </c>
      <c r="G19" s="9">
        <f>+'24-01-001'!Q151</f>
        <v>0</v>
      </c>
      <c r="H19" s="9">
        <f>+'24-01-001'!R151</f>
        <v>0</v>
      </c>
      <c r="I19" s="9">
        <f>+'24-01-001'!S151</f>
        <v>0</v>
      </c>
      <c r="J19" s="9">
        <f>+'24-01-001'!T151</f>
        <v>0</v>
      </c>
      <c r="K19" s="9">
        <f>+'24-01-001'!U151</f>
        <v>0</v>
      </c>
      <c r="L19" s="9">
        <f>+'24-01-001'!V151</f>
        <v>0</v>
      </c>
      <c r="M19" s="9">
        <f>+'24-01-001'!W151</f>
        <v>0</v>
      </c>
      <c r="N19" s="9">
        <f>+'24-01-001'!X151</f>
        <v>0</v>
      </c>
      <c r="O19" s="9">
        <f>+'24-01-001'!Y151</f>
        <v>0</v>
      </c>
      <c r="P19" s="9">
        <f>+'24-01-001'!Z151</f>
        <v>0</v>
      </c>
      <c r="Q19" s="9">
        <f>+'24-01-001'!AA151</f>
        <v>0</v>
      </c>
      <c r="R19" s="9">
        <f>+'24-01-001'!AB151</f>
        <v>0</v>
      </c>
      <c r="S19" s="9">
        <f>+'24-01-001'!AC151</f>
        <v>0</v>
      </c>
      <c r="T19" s="9">
        <f>+'24-01-001'!AD151</f>
        <v>0</v>
      </c>
      <c r="U19" s="9">
        <f>+'24-01-001'!AE151</f>
        <v>0</v>
      </c>
      <c r="V19" s="9">
        <f>+'24-01-001'!AF151</f>
        <v>0</v>
      </c>
      <c r="W19" s="9">
        <f>+'24-01-001'!AG151</f>
        <v>0</v>
      </c>
      <c r="X19" s="11">
        <f>+'24-01-001'!AH151</f>
        <v>0</v>
      </c>
      <c r="Y19" s="11">
        <f>+'24-01-001'!AI151</f>
        <v>0</v>
      </c>
    </row>
    <row r="20" spans="1:25" s="12" customFormat="1" ht="26.25" customHeight="1">
      <c r="A20" s="15" t="s">
        <v>71</v>
      </c>
      <c r="B20" s="9">
        <f>+'24-01-001'!I163</f>
        <v>0</v>
      </c>
      <c r="C20" s="9">
        <f>+'24-01-001'!J163</f>
        <v>0</v>
      </c>
      <c r="D20" s="9">
        <f>+'24-01-001'!L163</f>
        <v>0</v>
      </c>
      <c r="E20" s="9">
        <f>+'24-01-001'!M163</f>
        <v>0</v>
      </c>
      <c r="F20" s="9">
        <f>+'24-01-001'!N163</f>
        <v>0</v>
      </c>
      <c r="G20" s="9">
        <f>+'24-01-001'!Q163</f>
        <v>0</v>
      </c>
      <c r="H20" s="9">
        <f>+'24-01-001'!R163</f>
        <v>0</v>
      </c>
      <c r="I20" s="9">
        <f>+'24-01-001'!S163</f>
        <v>0</v>
      </c>
      <c r="J20" s="9">
        <f>+'24-01-001'!T163</f>
        <v>0</v>
      </c>
      <c r="K20" s="9">
        <f>+'24-01-001'!U163</f>
        <v>0</v>
      </c>
      <c r="L20" s="9">
        <f>+'24-01-001'!V163</f>
        <v>0</v>
      </c>
      <c r="M20" s="9">
        <f>+'24-01-001'!W163</f>
        <v>0</v>
      </c>
      <c r="N20" s="9">
        <f>+'24-01-001'!X163</f>
        <v>0</v>
      </c>
      <c r="O20" s="9">
        <f>+'24-01-001'!Y163</f>
        <v>0</v>
      </c>
      <c r="P20" s="9">
        <f>+'24-01-001'!Z163</f>
        <v>0</v>
      </c>
      <c r="Q20" s="9">
        <f>+'24-01-001'!AA163</f>
        <v>0</v>
      </c>
      <c r="R20" s="9">
        <f>+'24-01-001'!AB163</f>
        <v>0</v>
      </c>
      <c r="S20" s="9">
        <f>+'24-01-001'!AC163</f>
        <v>0</v>
      </c>
      <c r="T20" s="9">
        <f>+'24-01-001'!AD163</f>
        <v>0</v>
      </c>
      <c r="U20" s="9">
        <f>+'24-01-001'!AE163</f>
        <v>0</v>
      </c>
      <c r="V20" s="9">
        <f>+'24-01-001'!AF163</f>
        <v>0</v>
      </c>
      <c r="W20" s="9">
        <f>+'24-01-001'!AG163</f>
        <v>0</v>
      </c>
      <c r="X20" s="11">
        <f>+'24-01-001'!AH163</f>
        <v>0</v>
      </c>
      <c r="Y20" s="11">
        <f>+'24-01-001'!AI163</f>
        <v>0</v>
      </c>
    </row>
    <row r="21" spans="1:25" s="12" customFormat="1" ht="26.25" customHeight="1">
      <c r="A21" s="13" t="s">
        <v>20</v>
      </c>
      <c r="B21" s="9">
        <f>+'24-01-001'!I175</f>
        <v>0</v>
      </c>
      <c r="C21" s="9">
        <f>+'24-01-001'!J175</f>
        <v>0</v>
      </c>
      <c r="D21" s="9">
        <f>+'24-01-001'!L175</f>
        <v>0</v>
      </c>
      <c r="E21" s="9">
        <f>+'24-01-001'!M175</f>
        <v>0</v>
      </c>
      <c r="F21" s="9">
        <f>+'24-01-001'!N175</f>
        <v>0</v>
      </c>
      <c r="G21" s="9">
        <f>+'24-01-001'!Q175</f>
        <v>0</v>
      </c>
      <c r="H21" s="9">
        <f>+'24-01-001'!R175</f>
        <v>0</v>
      </c>
      <c r="I21" s="9">
        <f>+'24-01-001'!S175</f>
        <v>0</v>
      </c>
      <c r="J21" s="9">
        <f>+'24-01-001'!T175</f>
        <v>0</v>
      </c>
      <c r="K21" s="9">
        <f>+'24-01-001'!U175</f>
        <v>0</v>
      </c>
      <c r="L21" s="9">
        <f>+'24-01-001'!V175</f>
        <v>0</v>
      </c>
      <c r="M21" s="9">
        <f>+'24-01-001'!W175</f>
        <v>0</v>
      </c>
      <c r="N21" s="9">
        <f>+'24-01-001'!X175</f>
        <v>0</v>
      </c>
      <c r="O21" s="9">
        <f>+'24-01-001'!Y175</f>
        <v>0</v>
      </c>
      <c r="P21" s="9">
        <f>+'24-01-001'!Z175</f>
        <v>0</v>
      </c>
      <c r="Q21" s="9">
        <f>+'24-01-001'!AA175</f>
        <v>0</v>
      </c>
      <c r="R21" s="9">
        <f>+'24-01-001'!AB175</f>
        <v>0</v>
      </c>
      <c r="S21" s="9">
        <f>+'24-01-001'!AC175</f>
        <v>0</v>
      </c>
      <c r="T21" s="9">
        <f>+'24-01-001'!AD175</f>
        <v>0</v>
      </c>
      <c r="U21" s="9">
        <f>+'24-01-001'!AE175</f>
        <v>0</v>
      </c>
      <c r="V21" s="9">
        <f>+'24-01-001'!AF175</f>
        <v>0</v>
      </c>
      <c r="W21" s="9">
        <f>+'24-01-001'!AG175</f>
        <v>0</v>
      </c>
      <c r="X21" s="11">
        <f>+'24-01-001'!AH175</f>
        <v>0</v>
      </c>
      <c r="Y21" s="11">
        <f>+'24-01-001'!AI175</f>
        <v>0</v>
      </c>
    </row>
    <row r="22" spans="1:25" s="12" customFormat="1" ht="26.25" customHeight="1">
      <c r="A22" s="13" t="s">
        <v>19</v>
      </c>
      <c r="B22" s="9">
        <f>+'24-01-001'!I187</f>
        <v>0</v>
      </c>
      <c r="C22" s="9">
        <f>+'24-01-001'!J187</f>
        <v>0</v>
      </c>
      <c r="D22" s="9">
        <f>+'24-01-001'!L187</f>
        <v>0</v>
      </c>
      <c r="E22" s="9">
        <f>+'24-01-001'!M187</f>
        <v>0</v>
      </c>
      <c r="F22" s="9">
        <f>+'24-01-001'!N187</f>
        <v>0</v>
      </c>
      <c r="G22" s="9">
        <f>+'24-01-001'!Q187</f>
        <v>0</v>
      </c>
      <c r="H22" s="9">
        <f>+'24-01-001'!R187</f>
        <v>0</v>
      </c>
      <c r="I22" s="9">
        <f>+'24-01-001'!S187</f>
        <v>0</v>
      </c>
      <c r="J22" s="9">
        <f>+'24-01-001'!T187</f>
        <v>0</v>
      </c>
      <c r="K22" s="9">
        <f>+'24-01-001'!U187</f>
        <v>0</v>
      </c>
      <c r="L22" s="9">
        <f>+'24-01-001'!V187</f>
        <v>0</v>
      </c>
      <c r="M22" s="9">
        <f>+'24-01-001'!W187</f>
        <v>0</v>
      </c>
      <c r="N22" s="9">
        <f>+'24-01-001'!X187</f>
        <v>0</v>
      </c>
      <c r="O22" s="9">
        <f>+'24-01-001'!Y187</f>
        <v>0</v>
      </c>
      <c r="P22" s="9">
        <f>+'24-01-001'!Z187</f>
        <v>0</v>
      </c>
      <c r="Q22" s="9">
        <f>+'24-01-001'!AA187</f>
        <v>0</v>
      </c>
      <c r="R22" s="9">
        <f>+'24-01-001'!AB187</f>
        <v>0</v>
      </c>
      <c r="S22" s="9">
        <f>+'24-01-001'!AC187</f>
        <v>0</v>
      </c>
      <c r="T22" s="9">
        <f>+'24-01-001'!AD187</f>
        <v>0</v>
      </c>
      <c r="U22" s="9">
        <f>+'24-01-001'!AE187</f>
        <v>0</v>
      </c>
      <c r="V22" s="9">
        <f>+'24-01-001'!AF187</f>
        <v>0</v>
      </c>
      <c r="W22" s="9">
        <f>+'24-01-001'!AG187</f>
        <v>0</v>
      </c>
      <c r="X22" s="11">
        <f>+'24-01-001'!AH187</f>
        <v>0</v>
      </c>
      <c r="Y22" s="11">
        <f>+'24-01-001'!AI187</f>
        <v>0</v>
      </c>
    </row>
    <row r="23" spans="1:25" s="12" customFormat="1" ht="26.25" customHeight="1">
      <c r="A23" s="14" t="s">
        <v>49</v>
      </c>
      <c r="B23" s="9">
        <f>+'24-01-001'!I191</f>
        <v>105803000</v>
      </c>
      <c r="C23" s="9">
        <f>+'24-01-001'!J191</f>
        <v>105803000</v>
      </c>
      <c r="D23" s="9">
        <f>+'24-01-001'!L191</f>
        <v>0</v>
      </c>
      <c r="E23" s="9">
        <f>+'24-01-001'!M191</f>
        <v>0</v>
      </c>
      <c r="F23" s="9">
        <f>+'24-01-001'!N191</f>
        <v>0</v>
      </c>
      <c r="G23" s="9">
        <f>+'24-01-001'!Q191</f>
        <v>0</v>
      </c>
      <c r="H23" s="9">
        <f>+'24-01-001'!R191</f>
        <v>0</v>
      </c>
      <c r="I23" s="9">
        <f>+'24-01-001'!S191</f>
        <v>0</v>
      </c>
      <c r="J23" s="9">
        <f>+'24-01-001'!T191</f>
        <v>0</v>
      </c>
      <c r="K23" s="9">
        <f>+'24-01-001'!U191</f>
        <v>43901500</v>
      </c>
      <c r="L23" s="9">
        <f>+'24-01-001'!V191</f>
        <v>0</v>
      </c>
      <c r="M23" s="9">
        <f>+'24-01-001'!W191</f>
        <v>0</v>
      </c>
      <c r="N23" s="9">
        <f>+'24-01-001'!X191</f>
        <v>43901500</v>
      </c>
      <c r="O23" s="9">
        <f>+'24-01-001'!Y191</f>
        <v>0</v>
      </c>
      <c r="P23" s="9">
        <f>+'24-01-001'!Z191</f>
        <v>43901500</v>
      </c>
      <c r="Q23" s="9">
        <f>+'24-01-001'!AA191</f>
        <v>0</v>
      </c>
      <c r="R23" s="9">
        <f>+'24-01-001'!AB191</f>
        <v>43901500</v>
      </c>
      <c r="S23" s="9">
        <f>+'24-01-001'!AC191</f>
        <v>0</v>
      </c>
      <c r="T23" s="9">
        <f>+'24-01-001'!AD191</f>
        <v>0</v>
      </c>
      <c r="U23" s="9">
        <f>+'24-01-001'!AE191</f>
        <v>18000000</v>
      </c>
      <c r="V23" s="9">
        <f>+'24-01-001'!AF191</f>
        <v>18000000</v>
      </c>
      <c r="W23" s="9">
        <f>+'24-01-001'!AG191</f>
        <v>105803000</v>
      </c>
      <c r="X23" s="11">
        <f>+'24-01-001'!AH191</f>
        <v>1</v>
      </c>
      <c r="Y23" s="11">
        <f>+'24-01-001'!AI191</f>
        <v>1</v>
      </c>
    </row>
    <row r="24" spans="1:25" ht="36" customHeight="1">
      <c r="A24" s="66" t="str">
        <f>"TOTAL ASIG."&amp;" "&amp;$A$5</f>
        <v xml:space="preserve">TOTAL ASIG. 24-01-001 FONO INFANCIA </v>
      </c>
      <c r="B24" s="67">
        <f t="shared" ref="B24:W24" si="0">SUM(B8:B23)</f>
        <v>105803000</v>
      </c>
      <c r="C24" s="67">
        <f t="shared" si="0"/>
        <v>105803000</v>
      </c>
      <c r="D24" s="67">
        <f t="shared" si="0"/>
        <v>0</v>
      </c>
      <c r="E24" s="67">
        <f t="shared" ref="E24" si="1">SUM(E8:E23)</f>
        <v>0</v>
      </c>
      <c r="F24" s="67">
        <f t="shared" si="0"/>
        <v>0</v>
      </c>
      <c r="G24" s="70">
        <f t="shared" si="0"/>
        <v>0</v>
      </c>
      <c r="H24" s="70">
        <f t="shared" si="0"/>
        <v>0</v>
      </c>
      <c r="I24" s="70">
        <f t="shared" si="0"/>
        <v>0</v>
      </c>
      <c r="J24" s="67">
        <f t="shared" si="0"/>
        <v>0</v>
      </c>
      <c r="K24" s="70">
        <f t="shared" si="0"/>
        <v>43901500</v>
      </c>
      <c r="L24" s="70">
        <f t="shared" si="0"/>
        <v>0</v>
      </c>
      <c r="M24" s="70">
        <f t="shared" si="0"/>
        <v>0</v>
      </c>
      <c r="N24" s="67">
        <f t="shared" si="0"/>
        <v>43901500</v>
      </c>
      <c r="O24" s="70">
        <f t="shared" si="0"/>
        <v>0</v>
      </c>
      <c r="P24" s="70">
        <f t="shared" si="0"/>
        <v>43901500</v>
      </c>
      <c r="Q24" s="70">
        <f t="shared" si="0"/>
        <v>0</v>
      </c>
      <c r="R24" s="67">
        <f t="shared" si="0"/>
        <v>43901500</v>
      </c>
      <c r="S24" s="70">
        <f t="shared" si="0"/>
        <v>0</v>
      </c>
      <c r="T24" s="70">
        <f t="shared" si="0"/>
        <v>0</v>
      </c>
      <c r="U24" s="70">
        <f t="shared" si="0"/>
        <v>18000000</v>
      </c>
      <c r="V24" s="67">
        <f t="shared" si="0"/>
        <v>18000000</v>
      </c>
      <c r="W24" s="70">
        <f t="shared" si="0"/>
        <v>105803000</v>
      </c>
      <c r="X24" s="68">
        <f>IF(ISERROR(W24/B24),0,W24/B24)</f>
        <v>1</v>
      </c>
      <c r="Y24" s="68">
        <f>IF(ISERROR(W24/$W$24),0,W24/$W$24)</f>
        <v>1</v>
      </c>
    </row>
    <row r="25" spans="1:25">
      <c r="B25" s="4"/>
      <c r="G25" s="4"/>
      <c r="H25" s="4"/>
      <c r="I25" s="4"/>
      <c r="K25" s="4"/>
      <c r="L25" s="4"/>
      <c r="M25" s="4"/>
      <c r="O25" s="4"/>
      <c r="P25" s="4"/>
      <c r="Q25" s="4"/>
      <c r="S25" s="4"/>
      <c r="T25" s="4"/>
      <c r="U25" s="4"/>
    </row>
    <row r="26" spans="1:25">
      <c r="B26" s="4"/>
      <c r="G26" s="4"/>
      <c r="H26" s="4"/>
      <c r="I26" s="4"/>
      <c r="K26" s="4"/>
      <c r="L26" s="4"/>
      <c r="M26" s="4"/>
      <c r="O26" s="4"/>
      <c r="P26" s="4"/>
      <c r="Q26" s="4"/>
      <c r="S26" s="4"/>
      <c r="T26" s="4"/>
      <c r="U26" s="4"/>
    </row>
    <row r="27" spans="1:25">
      <c r="B27" s="4"/>
      <c r="G27" s="4"/>
      <c r="H27" s="4"/>
      <c r="I27" s="4"/>
      <c r="K27" s="4"/>
      <c r="L27" s="4"/>
      <c r="M27" s="4"/>
      <c r="O27" s="4"/>
      <c r="P27" s="4"/>
      <c r="Q27" s="4"/>
      <c r="S27" s="4"/>
      <c r="T27" s="4"/>
      <c r="U27" s="4"/>
    </row>
    <row r="28" spans="1:25">
      <c r="B28" s="4"/>
      <c r="G28" s="4"/>
      <c r="H28" s="4"/>
      <c r="I28" s="4"/>
      <c r="K28" s="4"/>
      <c r="L28" s="4"/>
      <c r="M28" s="4"/>
      <c r="O28" s="4"/>
      <c r="P28" s="4"/>
      <c r="Q28" s="4"/>
      <c r="S28" s="4"/>
      <c r="T28" s="4"/>
      <c r="U28" s="4"/>
    </row>
    <row r="29" spans="1:25">
      <c r="B29" s="4"/>
      <c r="G29" s="4"/>
      <c r="H29" s="4"/>
      <c r="I29" s="4"/>
      <c r="K29" s="4"/>
      <c r="L29" s="4"/>
      <c r="M29" s="4"/>
      <c r="O29" s="4"/>
      <c r="P29" s="4"/>
      <c r="Q29" s="4"/>
      <c r="S29" s="4"/>
      <c r="T29" s="4"/>
      <c r="U29" s="4"/>
    </row>
    <row r="30" spans="1:25">
      <c r="B30" s="4"/>
      <c r="G30" s="4"/>
      <c r="H30" s="4"/>
      <c r="I30" s="4"/>
      <c r="K30" s="4"/>
      <c r="L30" s="4"/>
      <c r="M30" s="4"/>
      <c r="O30" s="4"/>
      <c r="P30" s="4"/>
      <c r="Q30" s="4"/>
      <c r="S30" s="4"/>
      <c r="T30" s="4"/>
      <c r="U30" s="4"/>
    </row>
    <row r="31" spans="1:25">
      <c r="B31" s="4"/>
      <c r="G31" s="4"/>
      <c r="H31" s="4"/>
      <c r="I31" s="4"/>
      <c r="K31" s="4"/>
      <c r="L31" s="4"/>
      <c r="M31" s="4"/>
      <c r="O31" s="4"/>
      <c r="P31" s="4"/>
      <c r="Q31" s="4"/>
      <c r="S31" s="4"/>
      <c r="T31" s="4"/>
      <c r="U31" s="4"/>
    </row>
    <row r="32" spans="1:25">
      <c r="B32" s="4"/>
      <c r="G32" s="4"/>
      <c r="H32" s="4"/>
      <c r="I32" s="4"/>
      <c r="K32" s="4"/>
      <c r="L32" s="4"/>
      <c r="M32" s="4"/>
      <c r="O32" s="4"/>
      <c r="P32" s="4"/>
      <c r="Q32" s="4"/>
      <c r="S32" s="4"/>
      <c r="T32" s="4"/>
      <c r="U32" s="4"/>
    </row>
    <row r="33" spans="2:21">
      <c r="B33" s="4"/>
      <c r="G33" s="4"/>
      <c r="H33" s="4"/>
      <c r="I33" s="4"/>
      <c r="K33" s="4"/>
      <c r="L33" s="4"/>
      <c r="M33" s="4"/>
      <c r="O33" s="4"/>
      <c r="P33" s="4"/>
      <c r="Q33" s="4"/>
      <c r="S33" s="4"/>
      <c r="T33" s="4"/>
      <c r="U33" s="4"/>
    </row>
    <row r="34" spans="2:21">
      <c r="B34" s="4"/>
      <c r="G34" s="4"/>
      <c r="H34" s="4"/>
      <c r="I34" s="4"/>
      <c r="K34" s="4"/>
      <c r="L34" s="4"/>
      <c r="M34" s="4"/>
      <c r="O34" s="4"/>
      <c r="P34" s="4"/>
      <c r="Q34" s="4"/>
      <c r="S34" s="4"/>
      <c r="T34" s="4"/>
      <c r="U34" s="4"/>
    </row>
    <row r="35" spans="2:21">
      <c r="B35" s="4"/>
      <c r="G35" s="4"/>
      <c r="H35" s="4"/>
      <c r="I35" s="4"/>
      <c r="K35" s="4"/>
      <c r="L35" s="4"/>
      <c r="M35" s="4"/>
      <c r="O35" s="4"/>
      <c r="P35" s="4"/>
      <c r="Q35" s="4"/>
      <c r="S35" s="4"/>
      <c r="T35" s="4"/>
      <c r="U35" s="4"/>
    </row>
    <row r="36" spans="2:21">
      <c r="B36" s="4"/>
      <c r="G36" s="4"/>
      <c r="H36" s="4"/>
      <c r="I36" s="4"/>
      <c r="K36" s="4"/>
      <c r="L36" s="4"/>
      <c r="M36" s="4"/>
      <c r="O36" s="4"/>
      <c r="P36" s="4"/>
      <c r="Q36" s="4"/>
      <c r="S36" s="4"/>
      <c r="T36" s="4"/>
      <c r="U36" s="4"/>
    </row>
    <row r="37" spans="2:21">
      <c r="B37" s="4"/>
      <c r="G37" s="4"/>
      <c r="H37" s="4"/>
      <c r="I37" s="4"/>
      <c r="K37" s="4"/>
      <c r="L37" s="4"/>
      <c r="M37" s="4"/>
      <c r="O37" s="4"/>
      <c r="P37" s="4"/>
      <c r="Q37" s="4"/>
      <c r="S37" s="4"/>
      <c r="T37" s="4"/>
      <c r="U37" s="4"/>
    </row>
    <row r="38" spans="2:21">
      <c r="B38" s="4"/>
      <c r="G38" s="4"/>
      <c r="H38" s="4"/>
      <c r="I38" s="4"/>
      <c r="K38" s="4"/>
      <c r="L38" s="4"/>
      <c r="M38" s="4"/>
      <c r="O38" s="4"/>
      <c r="P38" s="4"/>
      <c r="Q38" s="4"/>
      <c r="S38" s="4"/>
      <c r="T38" s="4"/>
      <c r="U38" s="4"/>
    </row>
    <row r="39" spans="2:21">
      <c r="B39" s="4"/>
      <c r="G39" s="4"/>
      <c r="H39" s="4"/>
      <c r="I39" s="4"/>
      <c r="K39" s="4"/>
      <c r="L39" s="4"/>
      <c r="M39" s="4"/>
      <c r="O39" s="4"/>
      <c r="P39" s="4"/>
      <c r="Q39" s="4"/>
      <c r="S39" s="4"/>
      <c r="T39" s="4"/>
      <c r="U39" s="4"/>
    </row>
    <row r="40" spans="2:21">
      <c r="B40" s="4"/>
      <c r="G40" s="4"/>
      <c r="H40" s="4"/>
      <c r="I40" s="4"/>
      <c r="K40" s="4"/>
      <c r="L40" s="4"/>
      <c r="M40" s="4"/>
      <c r="O40" s="4"/>
      <c r="P40" s="4"/>
      <c r="Q40" s="4"/>
      <c r="S40" s="4"/>
      <c r="T40" s="4"/>
      <c r="U40" s="4"/>
    </row>
    <row r="41" spans="2:21">
      <c r="B41" s="4"/>
      <c r="G41" s="4"/>
      <c r="H41" s="4"/>
      <c r="I41" s="4"/>
      <c r="K41" s="4"/>
      <c r="L41" s="4"/>
      <c r="M41" s="4"/>
      <c r="O41" s="4"/>
      <c r="P41" s="4"/>
      <c r="Q41" s="4"/>
      <c r="S41" s="4"/>
      <c r="T41" s="4"/>
      <c r="U41" s="4"/>
    </row>
  </sheetData>
  <mergeCells count="19">
    <mergeCell ref="A6:A7"/>
    <mergeCell ref="B6:B7"/>
    <mergeCell ref="C6:C7"/>
    <mergeCell ref="D6:F6"/>
    <mergeCell ref="G6:I6"/>
    <mergeCell ref="A1:Y1"/>
    <mergeCell ref="A2:Y2"/>
    <mergeCell ref="A3:Y3"/>
    <mergeCell ref="A4:Y4"/>
    <mergeCell ref="A5:Y5"/>
    <mergeCell ref="V6:V7"/>
    <mergeCell ref="W6:W7"/>
    <mergeCell ref="X6:Y6"/>
    <mergeCell ref="J6:J7"/>
    <mergeCell ref="K6:M6"/>
    <mergeCell ref="N6:N7"/>
    <mergeCell ref="O6:Q6"/>
    <mergeCell ref="R6:R7"/>
    <mergeCell ref="S6:U6"/>
  </mergeCells>
  <printOptions horizontalCentered="1"/>
  <pageMargins left="0.35433070866141736" right="0.15748031496062992" top="0.59055118110236227" bottom="0.39370078740157483" header="0" footer="0"/>
  <pageSetup paperSize="184" scale="65" fitToHeight="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AI208"/>
  <sheetViews>
    <sheetView workbookViewId="0">
      <pane xSplit="3" ySplit="7" topLeftCell="O115" activePane="bottomRight" state="frozen"/>
      <selection activeCell="AG192" sqref="AG192"/>
      <selection pane="topRight" activeCell="AG192" sqref="AG192"/>
      <selection pane="bottomLeft" activeCell="AG192" sqref="AG192"/>
      <selection pane="bottomRight" activeCell="AG192" sqref="AG192"/>
    </sheetView>
  </sheetViews>
  <sheetFormatPr baseColWidth="10" defaultRowHeight="11.25" outlineLevelRow="1" outlineLevelCol="1"/>
  <cols>
    <col min="1" max="1" width="3.5703125" style="3" customWidth="1"/>
    <col min="2" max="2" width="13.7109375" style="3" customWidth="1"/>
    <col min="3" max="3" width="9.140625" style="3" bestFit="1" customWidth="1"/>
    <col min="4" max="4" width="22.28515625" style="2" customWidth="1"/>
    <col min="5" max="5" width="19.5703125" style="2" customWidth="1"/>
    <col min="6" max="6" width="11.5703125" style="3" customWidth="1"/>
    <col min="7" max="8" width="9" style="3" bestFit="1" customWidth="1"/>
    <col min="9" max="9" width="12.28515625" style="6" customWidth="1"/>
    <col min="10" max="10" width="12.85546875" style="4" customWidth="1"/>
    <col min="11" max="11" width="43.140625" style="2" customWidth="1"/>
    <col min="12" max="12" width="9" style="3" bestFit="1" customWidth="1"/>
    <col min="13" max="13" width="8" style="3" bestFit="1" customWidth="1"/>
    <col min="14" max="14" width="12.28515625" style="3" customWidth="1"/>
    <col min="15" max="15" width="10.140625" style="3" customWidth="1"/>
    <col min="16" max="16" width="12.7109375" style="5" customWidth="1"/>
    <col min="17" max="19" width="12" style="6" hidden="1" customWidth="1" outlineLevel="1"/>
    <col min="20" max="20" width="12" style="6" customWidth="1" collapsed="1"/>
    <col min="21" max="23" width="12.140625" style="6" hidden="1" customWidth="1" outlineLevel="1"/>
    <col min="24" max="24" width="12.140625" style="6" customWidth="1" collapsed="1"/>
    <col min="25" max="27" width="12.140625" style="6" hidden="1" customWidth="1" outlineLevel="1"/>
    <col min="28" max="28" width="12.140625" style="6" customWidth="1" collapsed="1"/>
    <col min="29" max="31" width="12.140625" style="6" customWidth="1" outlineLevel="1"/>
    <col min="32" max="32" width="12.140625" style="6" customWidth="1"/>
    <col min="33" max="33" width="13.140625" style="6" customWidth="1"/>
    <col min="34" max="35" width="8.42578125" style="7" bestFit="1" customWidth="1"/>
    <col min="36" max="16384" width="11.42578125" style="2"/>
  </cols>
  <sheetData>
    <row r="1" spans="1:35" s="1" customFormat="1" ht="16.5" customHeight="1">
      <c r="A1" s="204" t="s">
        <v>78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  <c r="Q1" s="204"/>
      <c r="R1" s="204"/>
      <c r="S1" s="204"/>
      <c r="T1" s="204"/>
      <c r="U1" s="204"/>
      <c r="V1" s="204"/>
      <c r="W1" s="204"/>
      <c r="X1" s="204"/>
      <c r="Y1" s="204"/>
      <c r="Z1" s="204"/>
      <c r="AA1" s="204"/>
      <c r="AB1" s="204"/>
      <c r="AC1" s="204"/>
      <c r="AD1" s="204"/>
      <c r="AE1" s="204"/>
      <c r="AF1" s="204"/>
      <c r="AG1" s="204"/>
      <c r="AH1" s="204"/>
      <c r="AI1" s="204"/>
    </row>
    <row r="2" spans="1:35" s="1" customFormat="1" ht="16.5" customHeight="1">
      <c r="A2" s="205" t="s">
        <v>77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W2" s="205"/>
      <c r="X2" s="205"/>
      <c r="Y2" s="205"/>
      <c r="Z2" s="205"/>
      <c r="AA2" s="205"/>
      <c r="AB2" s="205"/>
      <c r="AC2" s="205"/>
      <c r="AD2" s="205"/>
      <c r="AE2" s="205"/>
      <c r="AF2" s="205"/>
      <c r="AG2" s="205"/>
      <c r="AH2" s="205"/>
      <c r="AI2" s="205"/>
    </row>
    <row r="3" spans="1:35" s="1" customFormat="1" ht="16.5" customHeight="1">
      <c r="A3" s="204" t="s">
        <v>1170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04"/>
      <c r="O3" s="204"/>
      <c r="P3" s="204"/>
      <c r="Q3" s="204"/>
      <c r="R3" s="204"/>
      <c r="S3" s="204"/>
      <c r="T3" s="204"/>
      <c r="U3" s="204"/>
      <c r="V3" s="204"/>
      <c r="W3" s="204"/>
      <c r="X3" s="204"/>
      <c r="Y3" s="204"/>
      <c r="Z3" s="204"/>
      <c r="AA3" s="204"/>
      <c r="AB3" s="204"/>
      <c r="AC3" s="204"/>
      <c r="AD3" s="204"/>
      <c r="AE3" s="204"/>
      <c r="AF3" s="204"/>
      <c r="AG3" s="204"/>
      <c r="AH3" s="204"/>
      <c r="AI3" s="204"/>
    </row>
    <row r="4" spans="1:35" s="1" customFormat="1" ht="16.5" customHeight="1">
      <c r="A4" s="205" t="s">
        <v>48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  <c r="Z4" s="205"/>
      <c r="AA4" s="205"/>
      <c r="AB4" s="205"/>
      <c r="AC4" s="205"/>
      <c r="AD4" s="205"/>
      <c r="AE4" s="205"/>
      <c r="AF4" s="205"/>
      <c r="AG4" s="205"/>
      <c r="AH4" s="205"/>
      <c r="AI4" s="205"/>
    </row>
    <row r="5" spans="1:35" ht="17.25" customHeight="1">
      <c r="A5" s="207" t="s">
        <v>80</v>
      </c>
      <c r="B5" s="208"/>
      <c r="C5" s="208"/>
      <c r="D5" s="208"/>
      <c r="E5" s="208"/>
      <c r="F5" s="208"/>
      <c r="G5" s="208"/>
      <c r="H5" s="208"/>
      <c r="I5" s="208"/>
      <c r="J5" s="208"/>
      <c r="K5" s="208"/>
      <c r="L5" s="208"/>
      <c r="M5" s="208"/>
      <c r="N5" s="208"/>
      <c r="O5" s="208"/>
      <c r="P5" s="208"/>
      <c r="Q5" s="208"/>
      <c r="R5" s="208"/>
      <c r="S5" s="208"/>
      <c r="T5" s="208"/>
    </row>
    <row r="6" spans="1:35" s="3" customFormat="1" ht="25.5" customHeight="1">
      <c r="A6" s="193" t="s">
        <v>0</v>
      </c>
      <c r="B6" s="47" t="s">
        <v>34</v>
      </c>
      <c r="C6" s="200" t="s">
        <v>2</v>
      </c>
      <c r="D6" s="193" t="s">
        <v>30</v>
      </c>
      <c r="E6" s="200" t="s">
        <v>3</v>
      </c>
      <c r="F6" s="193" t="s">
        <v>31</v>
      </c>
      <c r="G6" s="193" t="s">
        <v>4</v>
      </c>
      <c r="H6" s="193"/>
      <c r="I6" s="209" t="s">
        <v>32</v>
      </c>
      <c r="J6" s="209" t="s">
        <v>10</v>
      </c>
      <c r="K6" s="193" t="s">
        <v>8</v>
      </c>
      <c r="L6" s="197" t="s">
        <v>21</v>
      </c>
      <c r="M6" s="198"/>
      <c r="N6" s="199"/>
      <c r="O6" s="193" t="s">
        <v>9</v>
      </c>
      <c r="P6" s="200" t="s">
        <v>5</v>
      </c>
      <c r="Q6" s="196" t="s">
        <v>33</v>
      </c>
      <c r="R6" s="196"/>
      <c r="S6" s="196"/>
      <c r="T6" s="194" t="s">
        <v>23</v>
      </c>
      <c r="U6" s="196" t="s">
        <v>33</v>
      </c>
      <c r="V6" s="196"/>
      <c r="W6" s="196"/>
      <c r="X6" s="202" t="s">
        <v>24</v>
      </c>
      <c r="Y6" s="196" t="s">
        <v>33</v>
      </c>
      <c r="Z6" s="196"/>
      <c r="AA6" s="196"/>
      <c r="AB6" s="194" t="s">
        <v>25</v>
      </c>
      <c r="AC6" s="196" t="s">
        <v>33</v>
      </c>
      <c r="AD6" s="196"/>
      <c r="AE6" s="196"/>
      <c r="AF6" s="194" t="s">
        <v>26</v>
      </c>
      <c r="AG6" s="194" t="s">
        <v>47</v>
      </c>
      <c r="AH6" s="206" t="s">
        <v>53</v>
      </c>
      <c r="AI6" s="206"/>
    </row>
    <row r="7" spans="1:35" s="3" customFormat="1" ht="22.5">
      <c r="A7" s="193"/>
      <c r="B7" s="48" t="s">
        <v>1</v>
      </c>
      <c r="C7" s="201"/>
      <c r="D7" s="193"/>
      <c r="E7" s="201"/>
      <c r="F7" s="193"/>
      <c r="G7" s="49" t="s">
        <v>6</v>
      </c>
      <c r="H7" s="49" t="s">
        <v>7</v>
      </c>
      <c r="I7" s="210"/>
      <c r="J7" s="210"/>
      <c r="K7" s="193"/>
      <c r="L7" s="50" t="s">
        <v>11</v>
      </c>
      <c r="M7" s="50" t="s">
        <v>22</v>
      </c>
      <c r="N7" s="51" t="s">
        <v>75</v>
      </c>
      <c r="O7" s="193"/>
      <c r="P7" s="201"/>
      <c r="Q7" s="50" t="s">
        <v>35</v>
      </c>
      <c r="R7" s="50" t="s">
        <v>36</v>
      </c>
      <c r="S7" s="50" t="s">
        <v>37</v>
      </c>
      <c r="T7" s="195"/>
      <c r="U7" s="50" t="s">
        <v>38</v>
      </c>
      <c r="V7" s="50" t="s">
        <v>39</v>
      </c>
      <c r="W7" s="50" t="s">
        <v>40</v>
      </c>
      <c r="X7" s="203"/>
      <c r="Y7" s="50" t="s">
        <v>41</v>
      </c>
      <c r="Z7" s="50" t="s">
        <v>42</v>
      </c>
      <c r="AA7" s="50" t="s">
        <v>43</v>
      </c>
      <c r="AB7" s="195"/>
      <c r="AC7" s="50" t="s">
        <v>44</v>
      </c>
      <c r="AD7" s="50" t="s">
        <v>45</v>
      </c>
      <c r="AE7" s="50" t="s">
        <v>46</v>
      </c>
      <c r="AF7" s="195"/>
      <c r="AG7" s="195"/>
      <c r="AH7" s="52" t="s">
        <v>29</v>
      </c>
      <c r="AI7" s="52" t="s">
        <v>54</v>
      </c>
    </row>
    <row r="8" spans="1:35" ht="12.75" customHeight="1">
      <c r="A8" s="8"/>
      <c r="B8" s="190" t="s">
        <v>52</v>
      </c>
      <c r="C8" s="191"/>
      <c r="D8" s="192"/>
      <c r="E8" s="18"/>
      <c r="F8" s="19"/>
      <c r="G8" s="20"/>
      <c r="H8" s="20"/>
      <c r="I8" s="21"/>
      <c r="J8" s="22"/>
      <c r="K8" s="23"/>
      <c r="L8" s="24"/>
      <c r="M8" s="24"/>
      <c r="N8" s="24"/>
      <c r="O8" s="19"/>
      <c r="P8" s="25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6"/>
      <c r="AI8" s="26"/>
    </row>
    <row r="9" spans="1:35" ht="12.75" hidden="1" customHeight="1" outlineLevel="1">
      <c r="A9" s="16">
        <v>1</v>
      </c>
      <c r="B9" s="28"/>
      <c r="C9" s="27"/>
      <c r="D9" s="28"/>
      <c r="E9" s="28"/>
      <c r="F9" s="28"/>
      <c r="G9" s="27"/>
      <c r="H9" s="27"/>
      <c r="I9" s="29"/>
      <c r="J9" s="30"/>
      <c r="K9" s="28"/>
      <c r="L9" s="35"/>
      <c r="M9" s="35"/>
      <c r="N9" s="35"/>
      <c r="O9" s="28"/>
      <c r="P9" s="28"/>
      <c r="Q9" s="35"/>
      <c r="R9" s="35"/>
      <c r="S9" s="35"/>
      <c r="T9" s="40">
        <f>SUM(Q9:S9)</f>
        <v>0</v>
      </c>
      <c r="U9" s="35"/>
      <c r="V9" s="35"/>
      <c r="W9" s="35"/>
      <c r="X9" s="40">
        <f>SUM(U9:W9)</f>
        <v>0</v>
      </c>
      <c r="Y9" s="35"/>
      <c r="Z9" s="35"/>
      <c r="AA9" s="35"/>
      <c r="AB9" s="40">
        <f>SUM(Y9:AA9)</f>
        <v>0</v>
      </c>
      <c r="AC9" s="35"/>
      <c r="AD9" s="35"/>
      <c r="AE9" s="35"/>
      <c r="AF9" s="40">
        <f>SUM(AC9:AE9)</f>
        <v>0</v>
      </c>
      <c r="AG9" s="40">
        <f t="shared" ref="AG9:AG18" si="0">SUM(T9,X9,AB9,AF9)</f>
        <v>0</v>
      </c>
      <c r="AH9" s="41">
        <f>IF(ISERROR(AG9/I9),0,AG9/I9)</f>
        <v>0</v>
      </c>
      <c r="AI9" s="42">
        <f t="shared" ref="AI9:AI18" si="1">IF(ISERROR(AG9/$AG$191),"-",AG9/$AG$191)</f>
        <v>0</v>
      </c>
    </row>
    <row r="10" spans="1:35" ht="12.75" hidden="1" customHeight="1" outlineLevel="1">
      <c r="A10" s="16">
        <v>2</v>
      </c>
      <c r="B10" s="32"/>
      <c r="C10" s="31"/>
      <c r="D10" s="32"/>
      <c r="E10" s="28"/>
      <c r="F10" s="28"/>
      <c r="G10" s="27"/>
      <c r="H10" s="27"/>
      <c r="I10" s="29"/>
      <c r="J10" s="33"/>
      <c r="K10" s="32"/>
      <c r="L10" s="35"/>
      <c r="M10" s="35"/>
      <c r="N10" s="35"/>
      <c r="O10" s="32"/>
      <c r="P10" s="32"/>
      <c r="Q10" s="35"/>
      <c r="R10" s="35"/>
      <c r="S10" s="35"/>
      <c r="T10" s="40">
        <f t="shared" ref="T10:T18" si="2">SUM(Q10:S10)</f>
        <v>0</v>
      </c>
      <c r="U10" s="35"/>
      <c r="V10" s="35"/>
      <c r="W10" s="35"/>
      <c r="X10" s="40">
        <f t="shared" ref="X10:X18" si="3">SUM(U10:W10)</f>
        <v>0</v>
      </c>
      <c r="Y10" s="35"/>
      <c r="Z10" s="35"/>
      <c r="AA10" s="35"/>
      <c r="AB10" s="40">
        <f t="shared" ref="AB10:AB18" si="4">SUM(Y10:AA10)</f>
        <v>0</v>
      </c>
      <c r="AC10" s="35"/>
      <c r="AD10" s="35"/>
      <c r="AE10" s="35"/>
      <c r="AF10" s="40">
        <f t="shared" ref="AF10:AF18" si="5">SUM(AC10:AE10)</f>
        <v>0</v>
      </c>
      <c r="AG10" s="40">
        <f t="shared" si="0"/>
        <v>0</v>
      </c>
      <c r="AH10" s="41">
        <f t="shared" ref="AH10:AH18" si="6">IF(ISERROR(AG10/I10),0,AG10/I10)</f>
        <v>0</v>
      </c>
      <c r="AI10" s="42">
        <f t="shared" si="1"/>
        <v>0</v>
      </c>
    </row>
    <row r="11" spans="1:35" ht="12.75" hidden="1" customHeight="1" outlineLevel="1">
      <c r="A11" s="16">
        <v>3</v>
      </c>
      <c r="B11" s="32"/>
      <c r="C11" s="31"/>
      <c r="D11" s="32"/>
      <c r="E11" s="32"/>
      <c r="F11" s="32"/>
      <c r="G11" s="31"/>
      <c r="H11" s="31"/>
      <c r="I11" s="29"/>
      <c r="J11" s="33"/>
      <c r="K11" s="32"/>
      <c r="L11" s="35"/>
      <c r="M11" s="35"/>
      <c r="N11" s="35"/>
      <c r="O11" s="32"/>
      <c r="P11" s="32"/>
      <c r="Q11" s="35"/>
      <c r="R11" s="35"/>
      <c r="S11" s="35"/>
      <c r="T11" s="40">
        <f t="shared" si="2"/>
        <v>0</v>
      </c>
      <c r="U11" s="35"/>
      <c r="V11" s="35"/>
      <c r="W11" s="35"/>
      <c r="X11" s="40">
        <f t="shared" si="3"/>
        <v>0</v>
      </c>
      <c r="Y11" s="35"/>
      <c r="Z11" s="35"/>
      <c r="AA11" s="35"/>
      <c r="AB11" s="40">
        <f t="shared" si="4"/>
        <v>0</v>
      </c>
      <c r="AC11" s="35"/>
      <c r="AD11" s="35"/>
      <c r="AE11" s="35"/>
      <c r="AF11" s="40">
        <f t="shared" si="5"/>
        <v>0</v>
      </c>
      <c r="AG11" s="40">
        <f t="shared" si="0"/>
        <v>0</v>
      </c>
      <c r="AH11" s="41">
        <f t="shared" si="6"/>
        <v>0</v>
      </c>
      <c r="AI11" s="42">
        <f t="shared" si="1"/>
        <v>0</v>
      </c>
    </row>
    <row r="12" spans="1:35" ht="12.75" hidden="1" customHeight="1" outlineLevel="1">
      <c r="A12" s="16">
        <v>4</v>
      </c>
      <c r="B12" s="32"/>
      <c r="C12" s="31"/>
      <c r="D12" s="32"/>
      <c r="E12" s="32"/>
      <c r="F12" s="32"/>
      <c r="G12" s="31"/>
      <c r="H12" s="31"/>
      <c r="I12" s="29"/>
      <c r="J12" s="33"/>
      <c r="K12" s="32"/>
      <c r="L12" s="35"/>
      <c r="M12" s="35"/>
      <c r="N12" s="35"/>
      <c r="O12" s="32"/>
      <c r="P12" s="32"/>
      <c r="Q12" s="35"/>
      <c r="R12" s="35"/>
      <c r="S12" s="35"/>
      <c r="T12" s="40">
        <f t="shared" si="2"/>
        <v>0</v>
      </c>
      <c r="U12" s="35"/>
      <c r="V12" s="35"/>
      <c r="W12" s="35"/>
      <c r="X12" s="40">
        <f t="shared" si="3"/>
        <v>0</v>
      </c>
      <c r="Y12" s="35"/>
      <c r="Z12" s="35"/>
      <c r="AA12" s="35"/>
      <c r="AB12" s="40">
        <f t="shared" si="4"/>
        <v>0</v>
      </c>
      <c r="AC12" s="35"/>
      <c r="AD12" s="35"/>
      <c r="AE12" s="35"/>
      <c r="AF12" s="40">
        <f t="shared" si="5"/>
        <v>0</v>
      </c>
      <c r="AG12" s="40">
        <f t="shared" si="0"/>
        <v>0</v>
      </c>
      <c r="AH12" s="41">
        <f t="shared" si="6"/>
        <v>0</v>
      </c>
      <c r="AI12" s="42">
        <f t="shared" si="1"/>
        <v>0</v>
      </c>
    </row>
    <row r="13" spans="1:35" ht="12.75" hidden="1" customHeight="1" outlineLevel="1">
      <c r="A13" s="16">
        <v>5</v>
      </c>
      <c r="B13" s="32"/>
      <c r="C13" s="31"/>
      <c r="D13" s="32"/>
      <c r="E13" s="32"/>
      <c r="F13" s="32"/>
      <c r="G13" s="31"/>
      <c r="H13" s="31"/>
      <c r="I13" s="29"/>
      <c r="J13" s="33"/>
      <c r="K13" s="32"/>
      <c r="L13" s="35"/>
      <c r="M13" s="35"/>
      <c r="N13" s="35"/>
      <c r="O13" s="32"/>
      <c r="P13" s="32"/>
      <c r="Q13" s="35"/>
      <c r="R13" s="35"/>
      <c r="S13" s="35"/>
      <c r="T13" s="40">
        <f t="shared" si="2"/>
        <v>0</v>
      </c>
      <c r="U13" s="35"/>
      <c r="V13" s="35"/>
      <c r="W13" s="35"/>
      <c r="X13" s="40">
        <f t="shared" si="3"/>
        <v>0</v>
      </c>
      <c r="Y13" s="35"/>
      <c r="Z13" s="35"/>
      <c r="AA13" s="35"/>
      <c r="AB13" s="40">
        <f t="shared" si="4"/>
        <v>0</v>
      </c>
      <c r="AC13" s="35"/>
      <c r="AD13" s="35"/>
      <c r="AE13" s="35"/>
      <c r="AF13" s="40">
        <f t="shared" si="5"/>
        <v>0</v>
      </c>
      <c r="AG13" s="40">
        <f t="shared" si="0"/>
        <v>0</v>
      </c>
      <c r="AH13" s="41">
        <f t="shared" si="6"/>
        <v>0</v>
      </c>
      <c r="AI13" s="42">
        <f t="shared" si="1"/>
        <v>0</v>
      </c>
    </row>
    <row r="14" spans="1:35" ht="12.75" hidden="1" customHeight="1" outlineLevel="1">
      <c r="A14" s="16">
        <v>6</v>
      </c>
      <c r="B14" s="32"/>
      <c r="C14" s="31"/>
      <c r="D14" s="32"/>
      <c r="E14" s="32"/>
      <c r="F14" s="32"/>
      <c r="G14" s="31"/>
      <c r="H14" s="31"/>
      <c r="I14" s="29"/>
      <c r="J14" s="33"/>
      <c r="K14" s="32"/>
      <c r="L14" s="35"/>
      <c r="M14" s="35"/>
      <c r="N14" s="35"/>
      <c r="O14" s="32"/>
      <c r="P14" s="32"/>
      <c r="Q14" s="35"/>
      <c r="R14" s="35"/>
      <c r="S14" s="35"/>
      <c r="T14" s="40">
        <f t="shared" si="2"/>
        <v>0</v>
      </c>
      <c r="U14" s="35"/>
      <c r="V14" s="35"/>
      <c r="W14" s="35"/>
      <c r="X14" s="40">
        <f t="shared" si="3"/>
        <v>0</v>
      </c>
      <c r="Y14" s="35"/>
      <c r="Z14" s="35"/>
      <c r="AA14" s="35"/>
      <c r="AB14" s="40">
        <f t="shared" si="4"/>
        <v>0</v>
      </c>
      <c r="AC14" s="35"/>
      <c r="AD14" s="35"/>
      <c r="AE14" s="35"/>
      <c r="AF14" s="40">
        <f t="shared" si="5"/>
        <v>0</v>
      </c>
      <c r="AG14" s="40">
        <f t="shared" si="0"/>
        <v>0</v>
      </c>
      <c r="AH14" s="41">
        <f t="shared" si="6"/>
        <v>0</v>
      </c>
      <c r="AI14" s="42">
        <f t="shared" si="1"/>
        <v>0</v>
      </c>
    </row>
    <row r="15" spans="1:35" ht="12.75" hidden="1" customHeight="1" outlineLevel="1">
      <c r="A15" s="16">
        <v>7</v>
      </c>
      <c r="B15" s="32"/>
      <c r="C15" s="31"/>
      <c r="D15" s="32"/>
      <c r="E15" s="32"/>
      <c r="F15" s="32"/>
      <c r="G15" s="31"/>
      <c r="H15" s="31"/>
      <c r="I15" s="29"/>
      <c r="J15" s="33"/>
      <c r="K15" s="32"/>
      <c r="L15" s="35"/>
      <c r="M15" s="35"/>
      <c r="N15" s="35"/>
      <c r="O15" s="32"/>
      <c r="P15" s="32"/>
      <c r="Q15" s="35"/>
      <c r="R15" s="35"/>
      <c r="S15" s="35"/>
      <c r="T15" s="40">
        <f t="shared" si="2"/>
        <v>0</v>
      </c>
      <c r="U15" s="35"/>
      <c r="V15" s="35"/>
      <c r="W15" s="35"/>
      <c r="X15" s="40">
        <f t="shared" si="3"/>
        <v>0</v>
      </c>
      <c r="Y15" s="35"/>
      <c r="Z15" s="35"/>
      <c r="AA15" s="35"/>
      <c r="AB15" s="40">
        <f t="shared" si="4"/>
        <v>0</v>
      </c>
      <c r="AC15" s="35"/>
      <c r="AD15" s="35"/>
      <c r="AE15" s="35"/>
      <c r="AF15" s="40">
        <f t="shared" si="5"/>
        <v>0</v>
      </c>
      <c r="AG15" s="40">
        <f t="shared" si="0"/>
        <v>0</v>
      </c>
      <c r="AH15" s="41">
        <f t="shared" si="6"/>
        <v>0</v>
      </c>
      <c r="AI15" s="42">
        <f t="shared" si="1"/>
        <v>0</v>
      </c>
    </row>
    <row r="16" spans="1:35" ht="12.75" hidden="1" customHeight="1" outlineLevel="1">
      <c r="A16" s="16">
        <v>8</v>
      </c>
      <c r="B16" s="32"/>
      <c r="C16" s="31"/>
      <c r="D16" s="32"/>
      <c r="E16" s="32"/>
      <c r="F16" s="32"/>
      <c r="G16" s="31"/>
      <c r="H16" s="31"/>
      <c r="I16" s="29"/>
      <c r="J16" s="33"/>
      <c r="K16" s="32"/>
      <c r="L16" s="35"/>
      <c r="M16" s="35"/>
      <c r="N16" s="35"/>
      <c r="O16" s="32"/>
      <c r="P16" s="32"/>
      <c r="Q16" s="35"/>
      <c r="R16" s="35"/>
      <c r="S16" s="35"/>
      <c r="T16" s="40">
        <f t="shared" si="2"/>
        <v>0</v>
      </c>
      <c r="U16" s="35"/>
      <c r="V16" s="35"/>
      <c r="W16" s="35"/>
      <c r="X16" s="40">
        <f t="shared" si="3"/>
        <v>0</v>
      </c>
      <c r="Y16" s="35"/>
      <c r="Z16" s="35"/>
      <c r="AA16" s="35"/>
      <c r="AB16" s="40">
        <f t="shared" si="4"/>
        <v>0</v>
      </c>
      <c r="AC16" s="35"/>
      <c r="AD16" s="35"/>
      <c r="AE16" s="35"/>
      <c r="AF16" s="40">
        <f t="shared" si="5"/>
        <v>0</v>
      </c>
      <c r="AG16" s="40">
        <f t="shared" si="0"/>
        <v>0</v>
      </c>
      <c r="AH16" s="41">
        <f t="shared" si="6"/>
        <v>0</v>
      </c>
      <c r="AI16" s="42">
        <f t="shared" si="1"/>
        <v>0</v>
      </c>
    </row>
    <row r="17" spans="1:35" ht="12.75" hidden="1" customHeight="1" outlineLevel="1">
      <c r="A17" s="16">
        <v>9</v>
      </c>
      <c r="B17" s="32"/>
      <c r="C17" s="31"/>
      <c r="D17" s="32"/>
      <c r="E17" s="32"/>
      <c r="F17" s="32"/>
      <c r="G17" s="31"/>
      <c r="H17" s="31"/>
      <c r="I17" s="29"/>
      <c r="J17" s="33"/>
      <c r="K17" s="32"/>
      <c r="L17" s="35"/>
      <c r="M17" s="35"/>
      <c r="N17" s="35"/>
      <c r="O17" s="32"/>
      <c r="P17" s="32"/>
      <c r="Q17" s="35"/>
      <c r="R17" s="35"/>
      <c r="S17" s="35"/>
      <c r="T17" s="40">
        <f t="shared" si="2"/>
        <v>0</v>
      </c>
      <c r="U17" s="35"/>
      <c r="V17" s="35"/>
      <c r="W17" s="35"/>
      <c r="X17" s="40">
        <f t="shared" si="3"/>
        <v>0</v>
      </c>
      <c r="Y17" s="35"/>
      <c r="Z17" s="35"/>
      <c r="AA17" s="35"/>
      <c r="AB17" s="40">
        <f t="shared" si="4"/>
        <v>0</v>
      </c>
      <c r="AC17" s="35"/>
      <c r="AD17" s="35"/>
      <c r="AE17" s="35"/>
      <c r="AF17" s="40">
        <f t="shared" si="5"/>
        <v>0</v>
      </c>
      <c r="AG17" s="40">
        <f t="shared" si="0"/>
        <v>0</v>
      </c>
      <c r="AH17" s="41">
        <f t="shared" si="6"/>
        <v>0</v>
      </c>
      <c r="AI17" s="42">
        <f t="shared" si="1"/>
        <v>0</v>
      </c>
    </row>
    <row r="18" spans="1:35" ht="12.75" hidden="1" customHeight="1" outlineLevel="1">
      <c r="A18" s="16">
        <v>10</v>
      </c>
      <c r="B18" s="32"/>
      <c r="C18" s="31"/>
      <c r="D18" s="32"/>
      <c r="E18" s="32"/>
      <c r="F18" s="32"/>
      <c r="G18" s="31"/>
      <c r="H18" s="31"/>
      <c r="I18" s="29"/>
      <c r="J18" s="34"/>
      <c r="K18" s="32"/>
      <c r="L18" s="35"/>
      <c r="M18" s="35"/>
      <c r="N18" s="35"/>
      <c r="O18" s="32"/>
      <c r="P18" s="32"/>
      <c r="Q18" s="35"/>
      <c r="R18" s="35"/>
      <c r="S18" s="35"/>
      <c r="T18" s="40">
        <f t="shared" si="2"/>
        <v>0</v>
      </c>
      <c r="U18" s="35"/>
      <c r="V18" s="35"/>
      <c r="W18" s="35"/>
      <c r="X18" s="40">
        <f t="shared" si="3"/>
        <v>0</v>
      </c>
      <c r="Y18" s="35"/>
      <c r="Z18" s="35"/>
      <c r="AA18" s="35"/>
      <c r="AB18" s="40">
        <f t="shared" si="4"/>
        <v>0</v>
      </c>
      <c r="AC18" s="35"/>
      <c r="AD18" s="35"/>
      <c r="AE18" s="35"/>
      <c r="AF18" s="40">
        <f t="shared" si="5"/>
        <v>0</v>
      </c>
      <c r="AG18" s="40">
        <f t="shared" si="0"/>
        <v>0</v>
      </c>
      <c r="AH18" s="41">
        <f t="shared" si="6"/>
        <v>0</v>
      </c>
      <c r="AI18" s="42">
        <f t="shared" si="1"/>
        <v>0</v>
      </c>
    </row>
    <row r="19" spans="1:35" ht="12.75" customHeight="1" collapsed="1">
      <c r="A19" s="181" t="s">
        <v>56</v>
      </c>
      <c r="B19" s="182"/>
      <c r="C19" s="182"/>
      <c r="D19" s="182"/>
      <c r="E19" s="182"/>
      <c r="F19" s="182"/>
      <c r="G19" s="182"/>
      <c r="H19" s="183"/>
      <c r="I19" s="55">
        <f>SUM(I9:I18)</f>
        <v>0</v>
      </c>
      <c r="J19" s="55">
        <f>SUM(J9:J18)</f>
        <v>0</v>
      </c>
      <c r="K19" s="56"/>
      <c r="L19" s="55">
        <f>SUM(L9:L18)</f>
        <v>0</v>
      </c>
      <c r="M19" s="55">
        <f>SUM(M9:M18)</f>
        <v>0</v>
      </c>
      <c r="N19" s="55">
        <f>SUM(N9:N18)</f>
        <v>0</v>
      </c>
      <c r="O19" s="57"/>
      <c r="P19" s="59"/>
      <c r="Q19" s="55">
        <f t="shared" ref="Q19:AG19" si="7">SUM(Q9:Q18)</f>
        <v>0</v>
      </c>
      <c r="R19" s="55">
        <f t="shared" si="7"/>
        <v>0</v>
      </c>
      <c r="S19" s="55">
        <f t="shared" si="7"/>
        <v>0</v>
      </c>
      <c r="T19" s="60">
        <f t="shared" si="7"/>
        <v>0</v>
      </c>
      <c r="U19" s="55">
        <f t="shared" si="7"/>
        <v>0</v>
      </c>
      <c r="V19" s="55">
        <f t="shared" si="7"/>
        <v>0</v>
      </c>
      <c r="W19" s="55">
        <f t="shared" si="7"/>
        <v>0</v>
      </c>
      <c r="X19" s="60">
        <f t="shared" si="7"/>
        <v>0</v>
      </c>
      <c r="Y19" s="55">
        <f t="shared" si="7"/>
        <v>0</v>
      </c>
      <c r="Z19" s="55">
        <f t="shared" si="7"/>
        <v>0</v>
      </c>
      <c r="AA19" s="55">
        <f t="shared" si="7"/>
        <v>0</v>
      </c>
      <c r="AB19" s="60">
        <f t="shared" si="7"/>
        <v>0</v>
      </c>
      <c r="AC19" s="55">
        <f t="shared" si="7"/>
        <v>0</v>
      </c>
      <c r="AD19" s="55">
        <f t="shared" si="7"/>
        <v>0</v>
      </c>
      <c r="AE19" s="55">
        <f t="shared" si="7"/>
        <v>0</v>
      </c>
      <c r="AF19" s="60">
        <f t="shared" si="7"/>
        <v>0</v>
      </c>
      <c r="AG19" s="53">
        <f t="shared" si="7"/>
        <v>0</v>
      </c>
      <c r="AH19" s="54">
        <f>IF(ISERROR(AG19/I19),0,AG19/I19)</f>
        <v>0</v>
      </c>
      <c r="AI19" s="54">
        <f>IF(ISERROR(AG19/$AG$191),0,AG19/$AG$191)</f>
        <v>0</v>
      </c>
    </row>
    <row r="20" spans="1:35" ht="12.75" customHeight="1">
      <c r="A20" s="36"/>
      <c r="B20" s="187" t="s">
        <v>12</v>
      </c>
      <c r="C20" s="188"/>
      <c r="D20" s="189"/>
      <c r="E20" s="18"/>
      <c r="F20" s="19"/>
      <c r="G20" s="20"/>
      <c r="H20" s="20"/>
      <c r="I20" s="21"/>
      <c r="J20" s="22"/>
      <c r="K20" s="23"/>
      <c r="L20" s="24"/>
      <c r="M20" s="24"/>
      <c r="N20" s="24"/>
      <c r="O20" s="19"/>
      <c r="P20" s="25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6"/>
      <c r="AI20" s="26"/>
    </row>
    <row r="21" spans="1:35" ht="12.75" hidden="1" customHeight="1" outlineLevel="1">
      <c r="A21" s="16">
        <v>1</v>
      </c>
      <c r="B21" s="28"/>
      <c r="C21" s="27"/>
      <c r="D21" s="28"/>
      <c r="E21" s="28"/>
      <c r="F21" s="28"/>
      <c r="G21" s="27"/>
      <c r="H21" s="27"/>
      <c r="I21" s="29"/>
      <c r="J21" s="30"/>
      <c r="K21" s="28"/>
      <c r="L21" s="35"/>
      <c r="M21" s="35"/>
      <c r="N21" s="35"/>
      <c r="O21" s="28"/>
      <c r="P21" s="28"/>
      <c r="Q21" s="35"/>
      <c r="R21" s="35"/>
      <c r="S21" s="35"/>
      <c r="T21" s="40">
        <f>SUM(Q21:S21)</f>
        <v>0</v>
      </c>
      <c r="U21" s="35"/>
      <c r="V21" s="35"/>
      <c r="W21" s="35"/>
      <c r="X21" s="40">
        <f>SUM(U21:W21)</f>
        <v>0</v>
      </c>
      <c r="Y21" s="35"/>
      <c r="Z21" s="35"/>
      <c r="AA21" s="35"/>
      <c r="AB21" s="40">
        <f>SUM(Y21:AA21)</f>
        <v>0</v>
      </c>
      <c r="AC21" s="35"/>
      <c r="AD21" s="35"/>
      <c r="AE21" s="35"/>
      <c r="AF21" s="40">
        <f>SUM(AC21:AE21)</f>
        <v>0</v>
      </c>
      <c r="AG21" s="40">
        <f t="shared" ref="AG21:AG30" si="8">SUM(T21,X21,AB21,AF21)</f>
        <v>0</v>
      </c>
      <c r="AH21" s="41">
        <f>IF(ISERROR(AG21/I21),0,AG21/I21)</f>
        <v>0</v>
      </c>
      <c r="AI21" s="42">
        <f t="shared" ref="AI21:AI30" si="9">IF(ISERROR(AG21/$AG$191),"-",AG21/$AG$191)</f>
        <v>0</v>
      </c>
    </row>
    <row r="22" spans="1:35" ht="12.75" hidden="1" customHeight="1" outlineLevel="1">
      <c r="A22" s="16">
        <v>2</v>
      </c>
      <c r="B22" s="32"/>
      <c r="C22" s="31"/>
      <c r="D22" s="32"/>
      <c r="E22" s="32"/>
      <c r="F22" s="32"/>
      <c r="G22" s="31"/>
      <c r="H22" s="31"/>
      <c r="I22" s="29"/>
      <c r="J22" s="33"/>
      <c r="K22" s="32"/>
      <c r="L22" s="35"/>
      <c r="M22" s="35"/>
      <c r="N22" s="35"/>
      <c r="O22" s="32"/>
      <c r="P22" s="32"/>
      <c r="Q22" s="35"/>
      <c r="R22" s="35"/>
      <c r="S22" s="35"/>
      <c r="T22" s="40">
        <f t="shared" ref="T22:T30" si="10">SUM(Q22:S22)</f>
        <v>0</v>
      </c>
      <c r="U22" s="35"/>
      <c r="V22" s="35"/>
      <c r="W22" s="35"/>
      <c r="X22" s="40">
        <f t="shared" ref="X22:X30" si="11">SUM(U22:W22)</f>
        <v>0</v>
      </c>
      <c r="Y22" s="35"/>
      <c r="Z22" s="35"/>
      <c r="AA22" s="35"/>
      <c r="AB22" s="40">
        <f t="shared" ref="AB22:AB30" si="12">SUM(Y22:AA22)</f>
        <v>0</v>
      </c>
      <c r="AC22" s="35"/>
      <c r="AD22" s="35"/>
      <c r="AE22" s="35"/>
      <c r="AF22" s="40">
        <f t="shared" ref="AF22:AF30" si="13">SUM(AC22:AE22)</f>
        <v>0</v>
      </c>
      <c r="AG22" s="40">
        <f t="shared" si="8"/>
        <v>0</v>
      </c>
      <c r="AH22" s="41">
        <f t="shared" ref="AH22:AH30" si="14">IF(ISERROR(AG22/I22),0,AG22/I22)</f>
        <v>0</v>
      </c>
      <c r="AI22" s="42">
        <f t="shared" si="9"/>
        <v>0</v>
      </c>
    </row>
    <row r="23" spans="1:35" ht="12.75" hidden="1" customHeight="1" outlineLevel="1">
      <c r="A23" s="16">
        <v>3</v>
      </c>
      <c r="B23" s="32"/>
      <c r="C23" s="31"/>
      <c r="D23" s="32"/>
      <c r="E23" s="32"/>
      <c r="F23" s="32"/>
      <c r="G23" s="31"/>
      <c r="H23" s="31"/>
      <c r="I23" s="29"/>
      <c r="J23" s="33"/>
      <c r="K23" s="32"/>
      <c r="L23" s="35"/>
      <c r="M23" s="35"/>
      <c r="N23" s="35"/>
      <c r="O23" s="32"/>
      <c r="P23" s="32"/>
      <c r="Q23" s="35"/>
      <c r="R23" s="35"/>
      <c r="S23" s="35"/>
      <c r="T23" s="40">
        <f t="shared" si="10"/>
        <v>0</v>
      </c>
      <c r="U23" s="35"/>
      <c r="V23" s="35"/>
      <c r="W23" s="35"/>
      <c r="X23" s="40">
        <f t="shared" si="11"/>
        <v>0</v>
      </c>
      <c r="Y23" s="35"/>
      <c r="Z23" s="35"/>
      <c r="AA23" s="35"/>
      <c r="AB23" s="40">
        <f t="shared" si="12"/>
        <v>0</v>
      </c>
      <c r="AC23" s="35"/>
      <c r="AD23" s="35"/>
      <c r="AE23" s="35"/>
      <c r="AF23" s="40">
        <f t="shared" si="13"/>
        <v>0</v>
      </c>
      <c r="AG23" s="40">
        <f t="shared" si="8"/>
        <v>0</v>
      </c>
      <c r="AH23" s="41">
        <f t="shared" si="14"/>
        <v>0</v>
      </c>
      <c r="AI23" s="42">
        <f t="shared" si="9"/>
        <v>0</v>
      </c>
    </row>
    <row r="24" spans="1:35" ht="12.75" hidden="1" customHeight="1" outlineLevel="1">
      <c r="A24" s="16">
        <v>4</v>
      </c>
      <c r="B24" s="32"/>
      <c r="C24" s="31"/>
      <c r="D24" s="32"/>
      <c r="E24" s="32"/>
      <c r="F24" s="32"/>
      <c r="G24" s="31"/>
      <c r="H24" s="31"/>
      <c r="I24" s="29"/>
      <c r="J24" s="33"/>
      <c r="K24" s="32"/>
      <c r="L24" s="35"/>
      <c r="M24" s="35"/>
      <c r="N24" s="35"/>
      <c r="O24" s="32"/>
      <c r="P24" s="32"/>
      <c r="Q24" s="35"/>
      <c r="R24" s="35"/>
      <c r="S24" s="35"/>
      <c r="T24" s="40">
        <f t="shared" si="10"/>
        <v>0</v>
      </c>
      <c r="U24" s="35"/>
      <c r="V24" s="35"/>
      <c r="W24" s="35"/>
      <c r="X24" s="40">
        <f t="shared" si="11"/>
        <v>0</v>
      </c>
      <c r="Y24" s="35"/>
      <c r="Z24" s="35"/>
      <c r="AA24" s="35"/>
      <c r="AB24" s="40">
        <f t="shared" si="12"/>
        <v>0</v>
      </c>
      <c r="AC24" s="35"/>
      <c r="AD24" s="35"/>
      <c r="AE24" s="35"/>
      <c r="AF24" s="40">
        <f t="shared" si="13"/>
        <v>0</v>
      </c>
      <c r="AG24" s="40">
        <f t="shared" si="8"/>
        <v>0</v>
      </c>
      <c r="AH24" s="41">
        <f t="shared" si="14"/>
        <v>0</v>
      </c>
      <c r="AI24" s="42">
        <f t="shared" si="9"/>
        <v>0</v>
      </c>
    </row>
    <row r="25" spans="1:35" ht="12.75" hidden="1" customHeight="1" outlineLevel="1">
      <c r="A25" s="16">
        <v>5</v>
      </c>
      <c r="B25" s="32"/>
      <c r="C25" s="31"/>
      <c r="D25" s="32"/>
      <c r="E25" s="32"/>
      <c r="F25" s="32"/>
      <c r="G25" s="31"/>
      <c r="H25" s="31"/>
      <c r="I25" s="29"/>
      <c r="J25" s="33"/>
      <c r="K25" s="32"/>
      <c r="L25" s="35"/>
      <c r="M25" s="35"/>
      <c r="N25" s="35"/>
      <c r="O25" s="32"/>
      <c r="P25" s="32"/>
      <c r="Q25" s="35"/>
      <c r="R25" s="35"/>
      <c r="S25" s="35"/>
      <c r="T25" s="40">
        <f t="shared" si="10"/>
        <v>0</v>
      </c>
      <c r="U25" s="35"/>
      <c r="V25" s="35"/>
      <c r="W25" s="35"/>
      <c r="X25" s="40">
        <f t="shared" si="11"/>
        <v>0</v>
      </c>
      <c r="Y25" s="35"/>
      <c r="Z25" s="35"/>
      <c r="AA25" s="35"/>
      <c r="AB25" s="40">
        <f t="shared" si="12"/>
        <v>0</v>
      </c>
      <c r="AC25" s="35"/>
      <c r="AD25" s="35"/>
      <c r="AE25" s="35"/>
      <c r="AF25" s="40">
        <f t="shared" si="13"/>
        <v>0</v>
      </c>
      <c r="AG25" s="40">
        <f t="shared" si="8"/>
        <v>0</v>
      </c>
      <c r="AH25" s="41">
        <f t="shared" si="14"/>
        <v>0</v>
      </c>
      <c r="AI25" s="42">
        <f t="shared" si="9"/>
        <v>0</v>
      </c>
    </row>
    <row r="26" spans="1:35" ht="12.75" hidden="1" customHeight="1" outlineLevel="1">
      <c r="A26" s="16">
        <v>6</v>
      </c>
      <c r="B26" s="32"/>
      <c r="C26" s="31"/>
      <c r="D26" s="32"/>
      <c r="E26" s="32"/>
      <c r="F26" s="32"/>
      <c r="G26" s="31"/>
      <c r="H26" s="31"/>
      <c r="I26" s="29"/>
      <c r="J26" s="33"/>
      <c r="K26" s="32"/>
      <c r="L26" s="35"/>
      <c r="M26" s="35"/>
      <c r="N26" s="35"/>
      <c r="O26" s="32"/>
      <c r="P26" s="32"/>
      <c r="Q26" s="35"/>
      <c r="R26" s="35"/>
      <c r="S26" s="35"/>
      <c r="T26" s="40">
        <f t="shared" si="10"/>
        <v>0</v>
      </c>
      <c r="U26" s="35"/>
      <c r="V26" s="35"/>
      <c r="W26" s="35"/>
      <c r="X26" s="40">
        <f t="shared" si="11"/>
        <v>0</v>
      </c>
      <c r="Y26" s="35"/>
      <c r="Z26" s="35"/>
      <c r="AA26" s="35"/>
      <c r="AB26" s="40">
        <f t="shared" si="12"/>
        <v>0</v>
      </c>
      <c r="AC26" s="35"/>
      <c r="AD26" s="35"/>
      <c r="AE26" s="35"/>
      <c r="AF26" s="40">
        <f t="shared" si="13"/>
        <v>0</v>
      </c>
      <c r="AG26" s="40">
        <f t="shared" si="8"/>
        <v>0</v>
      </c>
      <c r="AH26" s="41">
        <f t="shared" si="14"/>
        <v>0</v>
      </c>
      <c r="AI26" s="42">
        <f t="shared" si="9"/>
        <v>0</v>
      </c>
    </row>
    <row r="27" spans="1:35" ht="12.75" hidden="1" customHeight="1" outlineLevel="1">
      <c r="A27" s="16">
        <v>7</v>
      </c>
      <c r="B27" s="32"/>
      <c r="C27" s="31"/>
      <c r="D27" s="32"/>
      <c r="E27" s="32"/>
      <c r="F27" s="32"/>
      <c r="G27" s="31"/>
      <c r="H27" s="31"/>
      <c r="I27" s="29"/>
      <c r="J27" s="33"/>
      <c r="K27" s="32"/>
      <c r="L27" s="35"/>
      <c r="M27" s="35"/>
      <c r="N27" s="35"/>
      <c r="O27" s="32"/>
      <c r="P27" s="32"/>
      <c r="Q27" s="35"/>
      <c r="R27" s="35"/>
      <c r="S27" s="35"/>
      <c r="T27" s="40">
        <f t="shared" si="10"/>
        <v>0</v>
      </c>
      <c r="U27" s="35"/>
      <c r="V27" s="35"/>
      <c r="W27" s="35"/>
      <c r="X27" s="40">
        <f t="shared" si="11"/>
        <v>0</v>
      </c>
      <c r="Y27" s="35"/>
      <c r="Z27" s="35"/>
      <c r="AA27" s="35"/>
      <c r="AB27" s="40">
        <f t="shared" si="12"/>
        <v>0</v>
      </c>
      <c r="AC27" s="35"/>
      <c r="AD27" s="35"/>
      <c r="AE27" s="35"/>
      <c r="AF27" s="40">
        <f t="shared" si="13"/>
        <v>0</v>
      </c>
      <c r="AG27" s="40">
        <f t="shared" si="8"/>
        <v>0</v>
      </c>
      <c r="AH27" s="41">
        <f t="shared" si="14"/>
        <v>0</v>
      </c>
      <c r="AI27" s="42">
        <f t="shared" si="9"/>
        <v>0</v>
      </c>
    </row>
    <row r="28" spans="1:35" ht="12.75" hidden="1" customHeight="1" outlineLevel="1">
      <c r="A28" s="16">
        <v>8</v>
      </c>
      <c r="B28" s="32"/>
      <c r="C28" s="31"/>
      <c r="D28" s="32"/>
      <c r="E28" s="32"/>
      <c r="F28" s="32"/>
      <c r="G28" s="31"/>
      <c r="H28" s="31"/>
      <c r="I28" s="29"/>
      <c r="J28" s="33"/>
      <c r="K28" s="32"/>
      <c r="L28" s="35"/>
      <c r="M28" s="35"/>
      <c r="N28" s="35"/>
      <c r="O28" s="32"/>
      <c r="P28" s="32"/>
      <c r="Q28" s="35"/>
      <c r="R28" s="35"/>
      <c r="S28" s="35"/>
      <c r="T28" s="40">
        <f t="shared" si="10"/>
        <v>0</v>
      </c>
      <c r="U28" s="35"/>
      <c r="V28" s="35"/>
      <c r="W28" s="35"/>
      <c r="X28" s="40">
        <f t="shared" si="11"/>
        <v>0</v>
      </c>
      <c r="Y28" s="35"/>
      <c r="Z28" s="35"/>
      <c r="AA28" s="35"/>
      <c r="AB28" s="40">
        <f t="shared" si="12"/>
        <v>0</v>
      </c>
      <c r="AC28" s="35"/>
      <c r="AD28" s="35"/>
      <c r="AE28" s="35"/>
      <c r="AF28" s="40">
        <f t="shared" si="13"/>
        <v>0</v>
      </c>
      <c r="AG28" s="40">
        <f t="shared" si="8"/>
        <v>0</v>
      </c>
      <c r="AH28" s="41">
        <f t="shared" si="14"/>
        <v>0</v>
      </c>
      <c r="AI28" s="42">
        <f t="shared" si="9"/>
        <v>0</v>
      </c>
    </row>
    <row r="29" spans="1:35" ht="12.75" hidden="1" customHeight="1" outlineLevel="1">
      <c r="A29" s="16">
        <v>9</v>
      </c>
      <c r="B29" s="32"/>
      <c r="C29" s="31"/>
      <c r="D29" s="32"/>
      <c r="E29" s="32"/>
      <c r="F29" s="32"/>
      <c r="G29" s="31"/>
      <c r="H29" s="31"/>
      <c r="I29" s="29"/>
      <c r="J29" s="33"/>
      <c r="K29" s="32"/>
      <c r="L29" s="35"/>
      <c r="M29" s="35"/>
      <c r="N29" s="35"/>
      <c r="O29" s="32"/>
      <c r="P29" s="32"/>
      <c r="Q29" s="35"/>
      <c r="R29" s="35"/>
      <c r="S29" s="35"/>
      <c r="T29" s="40">
        <f t="shared" si="10"/>
        <v>0</v>
      </c>
      <c r="U29" s="35"/>
      <c r="V29" s="35"/>
      <c r="W29" s="35"/>
      <c r="X29" s="40">
        <f t="shared" si="11"/>
        <v>0</v>
      </c>
      <c r="Y29" s="35"/>
      <c r="Z29" s="35"/>
      <c r="AA29" s="35"/>
      <c r="AB29" s="40">
        <f t="shared" si="12"/>
        <v>0</v>
      </c>
      <c r="AC29" s="35"/>
      <c r="AD29" s="35"/>
      <c r="AE29" s="35"/>
      <c r="AF29" s="40">
        <f t="shared" si="13"/>
        <v>0</v>
      </c>
      <c r="AG29" s="40">
        <f t="shared" si="8"/>
        <v>0</v>
      </c>
      <c r="AH29" s="41">
        <f t="shared" si="14"/>
        <v>0</v>
      </c>
      <c r="AI29" s="42">
        <f t="shared" si="9"/>
        <v>0</v>
      </c>
    </row>
    <row r="30" spans="1:35" ht="12.75" hidden="1" customHeight="1" outlineLevel="1">
      <c r="A30" s="16">
        <v>10</v>
      </c>
      <c r="B30" s="32"/>
      <c r="C30" s="31"/>
      <c r="D30" s="32"/>
      <c r="E30" s="32"/>
      <c r="F30" s="32"/>
      <c r="G30" s="31"/>
      <c r="H30" s="31"/>
      <c r="I30" s="29"/>
      <c r="J30" s="34"/>
      <c r="K30" s="32"/>
      <c r="L30" s="35"/>
      <c r="M30" s="35"/>
      <c r="N30" s="35"/>
      <c r="O30" s="32"/>
      <c r="P30" s="32"/>
      <c r="Q30" s="35"/>
      <c r="R30" s="35"/>
      <c r="S30" s="35"/>
      <c r="T30" s="40">
        <f t="shared" si="10"/>
        <v>0</v>
      </c>
      <c r="U30" s="35"/>
      <c r="V30" s="35"/>
      <c r="W30" s="35"/>
      <c r="X30" s="40">
        <f t="shared" si="11"/>
        <v>0</v>
      </c>
      <c r="Y30" s="35"/>
      <c r="Z30" s="35"/>
      <c r="AA30" s="35"/>
      <c r="AB30" s="40">
        <f t="shared" si="12"/>
        <v>0</v>
      </c>
      <c r="AC30" s="35"/>
      <c r="AD30" s="35"/>
      <c r="AE30" s="35"/>
      <c r="AF30" s="40">
        <f t="shared" si="13"/>
        <v>0</v>
      </c>
      <c r="AG30" s="40">
        <f t="shared" si="8"/>
        <v>0</v>
      </c>
      <c r="AH30" s="41">
        <f t="shared" si="14"/>
        <v>0</v>
      </c>
      <c r="AI30" s="42">
        <f t="shared" si="9"/>
        <v>0</v>
      </c>
    </row>
    <row r="31" spans="1:35" ht="12.75" customHeight="1" collapsed="1">
      <c r="A31" s="181" t="s">
        <v>55</v>
      </c>
      <c r="B31" s="182"/>
      <c r="C31" s="182"/>
      <c r="D31" s="182"/>
      <c r="E31" s="182"/>
      <c r="F31" s="182"/>
      <c r="G31" s="182"/>
      <c r="H31" s="183"/>
      <c r="I31" s="55">
        <f>SUM(I21:I30)</f>
        <v>0</v>
      </c>
      <c r="J31" s="55">
        <f>SUM(J21:J30)</f>
        <v>0</v>
      </c>
      <c r="K31" s="56"/>
      <c r="L31" s="55">
        <f>SUM(L21:L30)</f>
        <v>0</v>
      </c>
      <c r="M31" s="55">
        <f>SUM(M21:M30)</f>
        <v>0</v>
      </c>
      <c r="N31" s="55">
        <f>SUM(N21:N30)</f>
        <v>0</v>
      </c>
      <c r="O31" s="57"/>
      <c r="P31" s="59"/>
      <c r="Q31" s="55">
        <f t="shared" ref="Q31:AG31" si="15">SUM(Q21:Q30)</f>
        <v>0</v>
      </c>
      <c r="R31" s="55">
        <f t="shared" si="15"/>
        <v>0</v>
      </c>
      <c r="S31" s="55">
        <f t="shared" si="15"/>
        <v>0</v>
      </c>
      <c r="T31" s="60">
        <f t="shared" si="15"/>
        <v>0</v>
      </c>
      <c r="U31" s="55">
        <f t="shared" si="15"/>
        <v>0</v>
      </c>
      <c r="V31" s="55">
        <f t="shared" si="15"/>
        <v>0</v>
      </c>
      <c r="W31" s="55">
        <f t="shared" si="15"/>
        <v>0</v>
      </c>
      <c r="X31" s="60">
        <f t="shared" si="15"/>
        <v>0</v>
      </c>
      <c r="Y31" s="55">
        <f t="shared" si="15"/>
        <v>0</v>
      </c>
      <c r="Z31" s="55">
        <f t="shared" si="15"/>
        <v>0</v>
      </c>
      <c r="AA31" s="55">
        <f t="shared" si="15"/>
        <v>0</v>
      </c>
      <c r="AB31" s="60">
        <f t="shared" si="15"/>
        <v>0</v>
      </c>
      <c r="AC31" s="55">
        <f t="shared" si="15"/>
        <v>0</v>
      </c>
      <c r="AD31" s="55">
        <f t="shared" si="15"/>
        <v>0</v>
      </c>
      <c r="AE31" s="55">
        <f t="shared" si="15"/>
        <v>0</v>
      </c>
      <c r="AF31" s="60">
        <f t="shared" si="15"/>
        <v>0</v>
      </c>
      <c r="AG31" s="53">
        <f t="shared" si="15"/>
        <v>0</v>
      </c>
      <c r="AH31" s="54">
        <f>IF(ISERROR(AG31/I31),0,AG31/I31)</f>
        <v>0</v>
      </c>
      <c r="AI31" s="54">
        <f>IF(ISERROR(AG31/$AG$191),0,AG31/$AG$191)</f>
        <v>0</v>
      </c>
    </row>
    <row r="32" spans="1:35" ht="12.75" customHeight="1">
      <c r="A32" s="36"/>
      <c r="B32" s="187" t="s">
        <v>13</v>
      </c>
      <c r="C32" s="188"/>
      <c r="D32" s="189"/>
      <c r="E32" s="18"/>
      <c r="F32" s="19"/>
      <c r="G32" s="20"/>
      <c r="H32" s="20"/>
      <c r="I32" s="21"/>
      <c r="J32" s="22"/>
      <c r="K32" s="23"/>
      <c r="L32" s="24"/>
      <c r="M32" s="24"/>
      <c r="N32" s="24"/>
      <c r="O32" s="19"/>
      <c r="P32" s="25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6"/>
      <c r="AI32" s="26"/>
    </row>
    <row r="33" spans="1:35" ht="12.75" hidden="1" customHeight="1" outlineLevel="1">
      <c r="A33" s="16">
        <v>1</v>
      </c>
      <c r="B33" s="28"/>
      <c r="C33" s="27"/>
      <c r="D33" s="28"/>
      <c r="E33" s="28"/>
      <c r="F33" s="28"/>
      <c r="G33" s="27"/>
      <c r="H33" s="27"/>
      <c r="I33" s="29"/>
      <c r="J33" s="30"/>
      <c r="K33" s="28"/>
      <c r="L33" s="35"/>
      <c r="M33" s="35"/>
      <c r="N33" s="35"/>
      <c r="O33" s="28"/>
      <c r="P33" s="28"/>
      <c r="Q33" s="35"/>
      <c r="R33" s="35"/>
      <c r="S33" s="35"/>
      <c r="T33" s="40">
        <f>SUM(Q33:S33)</f>
        <v>0</v>
      </c>
      <c r="U33" s="35"/>
      <c r="V33" s="35"/>
      <c r="W33" s="35"/>
      <c r="X33" s="40">
        <f>SUM(U33:W33)</f>
        <v>0</v>
      </c>
      <c r="Y33" s="35"/>
      <c r="Z33" s="35"/>
      <c r="AA33" s="35"/>
      <c r="AB33" s="40">
        <f>SUM(Y33:AA33)</f>
        <v>0</v>
      </c>
      <c r="AC33" s="35"/>
      <c r="AD33" s="35"/>
      <c r="AE33" s="35"/>
      <c r="AF33" s="40">
        <f>SUM(AC33:AE33)</f>
        <v>0</v>
      </c>
      <c r="AG33" s="40">
        <f t="shared" ref="AG33:AG42" si="16">SUM(T33,X33,AB33,AF33)</f>
        <v>0</v>
      </c>
      <c r="AH33" s="41">
        <f>IF(ISERROR(AG33/I33),0,AG33/I33)</f>
        <v>0</v>
      </c>
      <c r="AI33" s="42">
        <f t="shared" ref="AI33:AI42" si="17">IF(ISERROR(AG33/$AG$191),"-",AG33/$AG$191)</f>
        <v>0</v>
      </c>
    </row>
    <row r="34" spans="1:35" ht="12.75" hidden="1" customHeight="1" outlineLevel="1">
      <c r="A34" s="16">
        <v>2</v>
      </c>
      <c r="B34" s="32"/>
      <c r="C34" s="31"/>
      <c r="D34" s="32"/>
      <c r="E34" s="32"/>
      <c r="F34" s="32"/>
      <c r="G34" s="31"/>
      <c r="H34" s="31"/>
      <c r="I34" s="29"/>
      <c r="J34" s="33"/>
      <c r="K34" s="32"/>
      <c r="L34" s="35"/>
      <c r="M34" s="35"/>
      <c r="N34" s="35"/>
      <c r="O34" s="32"/>
      <c r="P34" s="32"/>
      <c r="Q34" s="35"/>
      <c r="R34" s="35"/>
      <c r="S34" s="35"/>
      <c r="T34" s="40">
        <f t="shared" ref="T34:T42" si="18">SUM(Q34:S34)</f>
        <v>0</v>
      </c>
      <c r="U34" s="35"/>
      <c r="V34" s="35"/>
      <c r="W34" s="35"/>
      <c r="X34" s="40">
        <f t="shared" ref="X34:X42" si="19">SUM(U34:W34)</f>
        <v>0</v>
      </c>
      <c r="Y34" s="35"/>
      <c r="Z34" s="35"/>
      <c r="AA34" s="35"/>
      <c r="AB34" s="40">
        <f t="shared" ref="AB34:AB42" si="20">SUM(Y34:AA34)</f>
        <v>0</v>
      </c>
      <c r="AC34" s="35"/>
      <c r="AD34" s="35"/>
      <c r="AE34" s="35"/>
      <c r="AF34" s="40">
        <f t="shared" ref="AF34:AF42" si="21">SUM(AC34:AE34)</f>
        <v>0</v>
      </c>
      <c r="AG34" s="40">
        <f t="shared" si="16"/>
        <v>0</v>
      </c>
      <c r="AH34" s="41">
        <f t="shared" ref="AH34:AH42" si="22">IF(ISERROR(AG34/I34),0,AG34/I34)</f>
        <v>0</v>
      </c>
      <c r="AI34" s="42">
        <f t="shared" si="17"/>
        <v>0</v>
      </c>
    </row>
    <row r="35" spans="1:35" ht="12.75" hidden="1" customHeight="1" outlineLevel="1">
      <c r="A35" s="16">
        <v>3</v>
      </c>
      <c r="B35" s="32"/>
      <c r="C35" s="31"/>
      <c r="D35" s="32"/>
      <c r="E35" s="32"/>
      <c r="F35" s="32"/>
      <c r="G35" s="31"/>
      <c r="H35" s="31"/>
      <c r="I35" s="29"/>
      <c r="J35" s="33"/>
      <c r="K35" s="32"/>
      <c r="L35" s="35"/>
      <c r="M35" s="35"/>
      <c r="N35" s="35"/>
      <c r="O35" s="32"/>
      <c r="P35" s="32"/>
      <c r="Q35" s="35"/>
      <c r="R35" s="35"/>
      <c r="S35" s="35"/>
      <c r="T35" s="40">
        <f t="shared" si="18"/>
        <v>0</v>
      </c>
      <c r="U35" s="35"/>
      <c r="V35" s="35"/>
      <c r="W35" s="35"/>
      <c r="X35" s="40">
        <f t="shared" si="19"/>
        <v>0</v>
      </c>
      <c r="Y35" s="35"/>
      <c r="Z35" s="35"/>
      <c r="AA35" s="35"/>
      <c r="AB35" s="40">
        <f t="shared" si="20"/>
        <v>0</v>
      </c>
      <c r="AC35" s="35"/>
      <c r="AD35" s="35"/>
      <c r="AE35" s="35"/>
      <c r="AF35" s="40">
        <f t="shared" si="21"/>
        <v>0</v>
      </c>
      <c r="AG35" s="40">
        <f t="shared" si="16"/>
        <v>0</v>
      </c>
      <c r="AH35" s="41">
        <f t="shared" si="22"/>
        <v>0</v>
      </c>
      <c r="AI35" s="42">
        <f t="shared" si="17"/>
        <v>0</v>
      </c>
    </row>
    <row r="36" spans="1:35" ht="12.75" hidden="1" customHeight="1" outlineLevel="1">
      <c r="A36" s="16">
        <v>4</v>
      </c>
      <c r="B36" s="32"/>
      <c r="C36" s="31"/>
      <c r="D36" s="32"/>
      <c r="E36" s="32"/>
      <c r="F36" s="32"/>
      <c r="G36" s="31"/>
      <c r="H36" s="31"/>
      <c r="I36" s="29"/>
      <c r="J36" s="33"/>
      <c r="K36" s="32"/>
      <c r="L36" s="35"/>
      <c r="M36" s="35"/>
      <c r="N36" s="35"/>
      <c r="O36" s="32"/>
      <c r="P36" s="32"/>
      <c r="Q36" s="35"/>
      <c r="R36" s="35"/>
      <c r="S36" s="35"/>
      <c r="T36" s="40">
        <f t="shared" si="18"/>
        <v>0</v>
      </c>
      <c r="U36" s="35"/>
      <c r="V36" s="35"/>
      <c r="W36" s="35"/>
      <c r="X36" s="40">
        <f t="shared" si="19"/>
        <v>0</v>
      </c>
      <c r="Y36" s="35"/>
      <c r="Z36" s="35"/>
      <c r="AA36" s="35"/>
      <c r="AB36" s="40">
        <f t="shared" si="20"/>
        <v>0</v>
      </c>
      <c r="AC36" s="35"/>
      <c r="AD36" s="35"/>
      <c r="AE36" s="35"/>
      <c r="AF36" s="40">
        <f t="shared" si="21"/>
        <v>0</v>
      </c>
      <c r="AG36" s="40">
        <f t="shared" si="16"/>
        <v>0</v>
      </c>
      <c r="AH36" s="41">
        <f t="shared" si="22"/>
        <v>0</v>
      </c>
      <c r="AI36" s="42">
        <f t="shared" si="17"/>
        <v>0</v>
      </c>
    </row>
    <row r="37" spans="1:35" ht="12.75" hidden="1" customHeight="1" outlineLevel="1">
      <c r="A37" s="16">
        <v>5</v>
      </c>
      <c r="B37" s="32"/>
      <c r="C37" s="31"/>
      <c r="D37" s="32"/>
      <c r="E37" s="32"/>
      <c r="F37" s="32"/>
      <c r="G37" s="31"/>
      <c r="H37" s="31"/>
      <c r="I37" s="29"/>
      <c r="J37" s="33"/>
      <c r="K37" s="32"/>
      <c r="L37" s="35"/>
      <c r="M37" s="35"/>
      <c r="N37" s="35"/>
      <c r="O37" s="32"/>
      <c r="P37" s="32"/>
      <c r="Q37" s="35"/>
      <c r="R37" s="35"/>
      <c r="S37" s="35"/>
      <c r="T37" s="40">
        <f t="shared" si="18"/>
        <v>0</v>
      </c>
      <c r="U37" s="35"/>
      <c r="V37" s="35"/>
      <c r="W37" s="35"/>
      <c r="X37" s="40">
        <f t="shared" si="19"/>
        <v>0</v>
      </c>
      <c r="Y37" s="35"/>
      <c r="Z37" s="35"/>
      <c r="AA37" s="35"/>
      <c r="AB37" s="40">
        <f t="shared" si="20"/>
        <v>0</v>
      </c>
      <c r="AC37" s="35"/>
      <c r="AD37" s="35"/>
      <c r="AE37" s="35"/>
      <c r="AF37" s="40">
        <f t="shared" si="21"/>
        <v>0</v>
      </c>
      <c r="AG37" s="40">
        <f t="shared" si="16"/>
        <v>0</v>
      </c>
      <c r="AH37" s="41">
        <f t="shared" si="22"/>
        <v>0</v>
      </c>
      <c r="AI37" s="42">
        <f t="shared" si="17"/>
        <v>0</v>
      </c>
    </row>
    <row r="38" spans="1:35" ht="12.75" hidden="1" customHeight="1" outlineLevel="1">
      <c r="A38" s="16">
        <v>6</v>
      </c>
      <c r="B38" s="32"/>
      <c r="C38" s="31"/>
      <c r="D38" s="32"/>
      <c r="E38" s="32"/>
      <c r="F38" s="32"/>
      <c r="G38" s="31"/>
      <c r="H38" s="31"/>
      <c r="I38" s="29"/>
      <c r="J38" s="33"/>
      <c r="K38" s="32"/>
      <c r="L38" s="35"/>
      <c r="M38" s="35"/>
      <c r="N38" s="35"/>
      <c r="O38" s="32"/>
      <c r="P38" s="32"/>
      <c r="Q38" s="35"/>
      <c r="R38" s="35"/>
      <c r="S38" s="35"/>
      <c r="T38" s="40">
        <f t="shared" si="18"/>
        <v>0</v>
      </c>
      <c r="U38" s="35"/>
      <c r="V38" s="35"/>
      <c r="W38" s="35"/>
      <c r="X38" s="40">
        <f t="shared" si="19"/>
        <v>0</v>
      </c>
      <c r="Y38" s="35"/>
      <c r="Z38" s="35"/>
      <c r="AA38" s="35"/>
      <c r="AB38" s="40">
        <f t="shared" si="20"/>
        <v>0</v>
      </c>
      <c r="AC38" s="35"/>
      <c r="AD38" s="35"/>
      <c r="AE38" s="35"/>
      <c r="AF38" s="40">
        <f t="shared" si="21"/>
        <v>0</v>
      </c>
      <c r="AG38" s="40">
        <f t="shared" si="16"/>
        <v>0</v>
      </c>
      <c r="AH38" s="41">
        <f t="shared" si="22"/>
        <v>0</v>
      </c>
      <c r="AI38" s="42">
        <f t="shared" si="17"/>
        <v>0</v>
      </c>
    </row>
    <row r="39" spans="1:35" ht="12.75" hidden="1" customHeight="1" outlineLevel="1">
      <c r="A39" s="16">
        <v>7</v>
      </c>
      <c r="B39" s="32"/>
      <c r="C39" s="31"/>
      <c r="D39" s="32"/>
      <c r="E39" s="32"/>
      <c r="F39" s="32"/>
      <c r="G39" s="31"/>
      <c r="H39" s="31"/>
      <c r="I39" s="29"/>
      <c r="J39" s="33"/>
      <c r="K39" s="32"/>
      <c r="L39" s="35"/>
      <c r="M39" s="35"/>
      <c r="N39" s="35"/>
      <c r="O39" s="32"/>
      <c r="P39" s="32"/>
      <c r="Q39" s="35"/>
      <c r="R39" s="35"/>
      <c r="S39" s="35"/>
      <c r="T39" s="40">
        <f t="shared" si="18"/>
        <v>0</v>
      </c>
      <c r="U39" s="35"/>
      <c r="V39" s="35"/>
      <c r="W39" s="35"/>
      <c r="X39" s="40">
        <f t="shared" si="19"/>
        <v>0</v>
      </c>
      <c r="Y39" s="35"/>
      <c r="Z39" s="35"/>
      <c r="AA39" s="35"/>
      <c r="AB39" s="40">
        <f t="shared" si="20"/>
        <v>0</v>
      </c>
      <c r="AC39" s="35"/>
      <c r="AD39" s="35"/>
      <c r="AE39" s="35"/>
      <c r="AF39" s="40">
        <f t="shared" si="21"/>
        <v>0</v>
      </c>
      <c r="AG39" s="40">
        <f t="shared" si="16"/>
        <v>0</v>
      </c>
      <c r="AH39" s="41">
        <f t="shared" si="22"/>
        <v>0</v>
      </c>
      <c r="AI39" s="42">
        <f t="shared" si="17"/>
        <v>0</v>
      </c>
    </row>
    <row r="40" spans="1:35" ht="12.75" hidden="1" customHeight="1" outlineLevel="1">
      <c r="A40" s="16">
        <v>8</v>
      </c>
      <c r="B40" s="32"/>
      <c r="C40" s="31"/>
      <c r="D40" s="32"/>
      <c r="E40" s="32"/>
      <c r="F40" s="32"/>
      <c r="G40" s="31"/>
      <c r="H40" s="31"/>
      <c r="I40" s="29"/>
      <c r="J40" s="33"/>
      <c r="K40" s="32"/>
      <c r="L40" s="35"/>
      <c r="M40" s="35"/>
      <c r="N40" s="35"/>
      <c r="O40" s="32"/>
      <c r="P40" s="32"/>
      <c r="Q40" s="35"/>
      <c r="R40" s="35"/>
      <c r="S40" s="35"/>
      <c r="T40" s="40">
        <f t="shared" si="18"/>
        <v>0</v>
      </c>
      <c r="U40" s="35"/>
      <c r="V40" s="35"/>
      <c r="W40" s="35"/>
      <c r="X40" s="40">
        <f t="shared" si="19"/>
        <v>0</v>
      </c>
      <c r="Y40" s="35"/>
      <c r="Z40" s="35"/>
      <c r="AA40" s="35"/>
      <c r="AB40" s="40">
        <f t="shared" si="20"/>
        <v>0</v>
      </c>
      <c r="AC40" s="35"/>
      <c r="AD40" s="35"/>
      <c r="AE40" s="35"/>
      <c r="AF40" s="40">
        <f t="shared" si="21"/>
        <v>0</v>
      </c>
      <c r="AG40" s="40">
        <f t="shared" si="16"/>
        <v>0</v>
      </c>
      <c r="AH40" s="41">
        <f t="shared" si="22"/>
        <v>0</v>
      </c>
      <c r="AI40" s="42">
        <f t="shared" si="17"/>
        <v>0</v>
      </c>
    </row>
    <row r="41" spans="1:35" ht="12.75" hidden="1" customHeight="1" outlineLevel="1">
      <c r="A41" s="16">
        <v>9</v>
      </c>
      <c r="B41" s="32"/>
      <c r="C41" s="31"/>
      <c r="D41" s="32"/>
      <c r="E41" s="32"/>
      <c r="F41" s="32"/>
      <c r="G41" s="31"/>
      <c r="H41" s="31"/>
      <c r="I41" s="29"/>
      <c r="J41" s="33"/>
      <c r="K41" s="32"/>
      <c r="L41" s="35"/>
      <c r="M41" s="35"/>
      <c r="N41" s="35"/>
      <c r="O41" s="32"/>
      <c r="P41" s="32"/>
      <c r="Q41" s="35"/>
      <c r="R41" s="35"/>
      <c r="S41" s="35"/>
      <c r="T41" s="40">
        <f t="shared" si="18"/>
        <v>0</v>
      </c>
      <c r="U41" s="35"/>
      <c r="V41" s="35"/>
      <c r="W41" s="35"/>
      <c r="X41" s="40">
        <f t="shared" si="19"/>
        <v>0</v>
      </c>
      <c r="Y41" s="35"/>
      <c r="Z41" s="35"/>
      <c r="AA41" s="35"/>
      <c r="AB41" s="40">
        <f t="shared" si="20"/>
        <v>0</v>
      </c>
      <c r="AC41" s="35"/>
      <c r="AD41" s="35"/>
      <c r="AE41" s="35"/>
      <c r="AF41" s="40">
        <f t="shared" si="21"/>
        <v>0</v>
      </c>
      <c r="AG41" s="40">
        <f t="shared" si="16"/>
        <v>0</v>
      </c>
      <c r="AH41" s="41">
        <f t="shared" si="22"/>
        <v>0</v>
      </c>
      <c r="AI41" s="42">
        <f t="shared" si="17"/>
        <v>0</v>
      </c>
    </row>
    <row r="42" spans="1:35" ht="12.75" hidden="1" customHeight="1" outlineLevel="1">
      <c r="A42" s="16">
        <v>10</v>
      </c>
      <c r="B42" s="32"/>
      <c r="C42" s="31"/>
      <c r="D42" s="32"/>
      <c r="E42" s="32"/>
      <c r="F42" s="32"/>
      <c r="G42" s="31"/>
      <c r="H42" s="31"/>
      <c r="I42" s="29"/>
      <c r="J42" s="34"/>
      <c r="K42" s="32"/>
      <c r="L42" s="35"/>
      <c r="M42" s="35"/>
      <c r="N42" s="35"/>
      <c r="O42" s="32"/>
      <c r="P42" s="32"/>
      <c r="Q42" s="35"/>
      <c r="R42" s="35"/>
      <c r="S42" s="35"/>
      <c r="T42" s="40">
        <f t="shared" si="18"/>
        <v>0</v>
      </c>
      <c r="U42" s="35"/>
      <c r="V42" s="35"/>
      <c r="W42" s="35"/>
      <c r="X42" s="40">
        <f t="shared" si="19"/>
        <v>0</v>
      </c>
      <c r="Y42" s="35"/>
      <c r="Z42" s="35"/>
      <c r="AA42" s="35"/>
      <c r="AB42" s="40">
        <f t="shared" si="20"/>
        <v>0</v>
      </c>
      <c r="AC42" s="35"/>
      <c r="AD42" s="35"/>
      <c r="AE42" s="35"/>
      <c r="AF42" s="40">
        <f t="shared" si="21"/>
        <v>0</v>
      </c>
      <c r="AG42" s="40">
        <f t="shared" si="16"/>
        <v>0</v>
      </c>
      <c r="AH42" s="41">
        <f t="shared" si="22"/>
        <v>0</v>
      </c>
      <c r="AI42" s="42">
        <f t="shared" si="17"/>
        <v>0</v>
      </c>
    </row>
    <row r="43" spans="1:35" ht="12.75" customHeight="1" collapsed="1">
      <c r="A43" s="181" t="s">
        <v>57</v>
      </c>
      <c r="B43" s="182"/>
      <c r="C43" s="182"/>
      <c r="D43" s="182"/>
      <c r="E43" s="182"/>
      <c r="F43" s="182"/>
      <c r="G43" s="182"/>
      <c r="H43" s="183"/>
      <c r="I43" s="55">
        <f>SUM(I33:I42)</f>
        <v>0</v>
      </c>
      <c r="J43" s="55">
        <f>SUM(J33:J42)</f>
        <v>0</v>
      </c>
      <c r="K43" s="56"/>
      <c r="L43" s="55">
        <f>SUM(L33:L42)</f>
        <v>0</v>
      </c>
      <c r="M43" s="55">
        <f>SUM(M33:M42)</f>
        <v>0</v>
      </c>
      <c r="N43" s="55">
        <f>SUM(N33:N42)</f>
        <v>0</v>
      </c>
      <c r="O43" s="57"/>
      <c r="P43" s="59"/>
      <c r="Q43" s="55">
        <f t="shared" ref="Q43:AG43" si="23">SUM(Q33:Q42)</f>
        <v>0</v>
      </c>
      <c r="R43" s="55">
        <f t="shared" si="23"/>
        <v>0</v>
      </c>
      <c r="S43" s="55">
        <f t="shared" si="23"/>
        <v>0</v>
      </c>
      <c r="T43" s="60">
        <f t="shared" si="23"/>
        <v>0</v>
      </c>
      <c r="U43" s="55">
        <f t="shared" si="23"/>
        <v>0</v>
      </c>
      <c r="V43" s="55">
        <f t="shared" si="23"/>
        <v>0</v>
      </c>
      <c r="W43" s="55">
        <f t="shared" si="23"/>
        <v>0</v>
      </c>
      <c r="X43" s="60">
        <f t="shared" si="23"/>
        <v>0</v>
      </c>
      <c r="Y43" s="55">
        <f t="shared" si="23"/>
        <v>0</v>
      </c>
      <c r="Z43" s="55">
        <f t="shared" si="23"/>
        <v>0</v>
      </c>
      <c r="AA43" s="55">
        <f t="shared" si="23"/>
        <v>0</v>
      </c>
      <c r="AB43" s="60">
        <f t="shared" si="23"/>
        <v>0</v>
      </c>
      <c r="AC43" s="55">
        <f t="shared" si="23"/>
        <v>0</v>
      </c>
      <c r="AD43" s="55">
        <f t="shared" si="23"/>
        <v>0</v>
      </c>
      <c r="AE43" s="55">
        <f t="shared" si="23"/>
        <v>0</v>
      </c>
      <c r="AF43" s="60">
        <f t="shared" si="23"/>
        <v>0</v>
      </c>
      <c r="AG43" s="53">
        <f t="shared" si="23"/>
        <v>0</v>
      </c>
      <c r="AH43" s="54">
        <f>IF(ISERROR(AG43/I43),0,AG43/I43)</f>
        <v>0</v>
      </c>
      <c r="AI43" s="54">
        <f>IF(ISERROR(AG43/$AG$191),0,AG43/$AG$191)</f>
        <v>0</v>
      </c>
    </row>
    <row r="44" spans="1:35" ht="12.75" customHeight="1">
      <c r="A44" s="36"/>
      <c r="B44" s="187" t="s">
        <v>14</v>
      </c>
      <c r="C44" s="188"/>
      <c r="D44" s="189"/>
      <c r="E44" s="18"/>
      <c r="F44" s="19"/>
      <c r="G44" s="20"/>
      <c r="H44" s="20"/>
      <c r="I44" s="21"/>
      <c r="J44" s="22"/>
      <c r="K44" s="23"/>
      <c r="L44" s="24"/>
      <c r="M44" s="24"/>
      <c r="N44" s="24"/>
      <c r="O44" s="19"/>
      <c r="P44" s="25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6"/>
      <c r="AI44" s="26"/>
    </row>
    <row r="45" spans="1:35" ht="12.75" hidden="1" customHeight="1" outlineLevel="1">
      <c r="A45" s="16">
        <v>1</v>
      </c>
      <c r="B45" s="28"/>
      <c r="C45" s="27"/>
      <c r="D45" s="28"/>
      <c r="E45" s="28"/>
      <c r="F45" s="28"/>
      <c r="G45" s="27"/>
      <c r="H45" s="27"/>
      <c r="I45" s="29"/>
      <c r="J45" s="30"/>
      <c r="K45" s="28"/>
      <c r="L45" s="35"/>
      <c r="M45" s="35"/>
      <c r="N45" s="35"/>
      <c r="O45" s="28"/>
      <c r="P45" s="28"/>
      <c r="Q45" s="35"/>
      <c r="R45" s="35"/>
      <c r="S45" s="35"/>
      <c r="T45" s="40">
        <f>SUM(Q45:S45)</f>
        <v>0</v>
      </c>
      <c r="U45" s="35"/>
      <c r="V45" s="35"/>
      <c r="W45" s="35"/>
      <c r="X45" s="40">
        <f>SUM(U45:W45)</f>
        <v>0</v>
      </c>
      <c r="Y45" s="35"/>
      <c r="Z45" s="35"/>
      <c r="AA45" s="35"/>
      <c r="AB45" s="40">
        <f>SUM(Y45:AA45)</f>
        <v>0</v>
      </c>
      <c r="AC45" s="35"/>
      <c r="AD45" s="35"/>
      <c r="AE45" s="35"/>
      <c r="AF45" s="40">
        <f>SUM(AC45:AE45)</f>
        <v>0</v>
      </c>
      <c r="AG45" s="40">
        <f t="shared" ref="AG45:AG54" si="24">SUM(T45,X45,AB45,AF45)</f>
        <v>0</v>
      </c>
      <c r="AH45" s="41">
        <f>IF(ISERROR(AG45/I45),0,AG45/I45)</f>
        <v>0</v>
      </c>
      <c r="AI45" s="42">
        <f t="shared" ref="AI45:AI54" si="25">IF(ISERROR(AG45/$AG$191),"-",AG45/$AG$191)</f>
        <v>0</v>
      </c>
    </row>
    <row r="46" spans="1:35" ht="12.75" hidden="1" customHeight="1" outlineLevel="1">
      <c r="A46" s="16">
        <v>2</v>
      </c>
      <c r="B46" s="32"/>
      <c r="C46" s="31"/>
      <c r="D46" s="32"/>
      <c r="E46" s="32"/>
      <c r="F46" s="32"/>
      <c r="G46" s="31"/>
      <c r="H46" s="31"/>
      <c r="I46" s="29"/>
      <c r="J46" s="33"/>
      <c r="K46" s="32"/>
      <c r="L46" s="35"/>
      <c r="M46" s="35"/>
      <c r="N46" s="35"/>
      <c r="O46" s="32"/>
      <c r="P46" s="32"/>
      <c r="Q46" s="35"/>
      <c r="R46" s="35"/>
      <c r="S46" s="35"/>
      <c r="T46" s="40">
        <f t="shared" ref="T46:T54" si="26">SUM(Q46:S46)</f>
        <v>0</v>
      </c>
      <c r="U46" s="35"/>
      <c r="V46" s="35"/>
      <c r="W46" s="35"/>
      <c r="X46" s="40">
        <f t="shared" ref="X46:X54" si="27">SUM(U46:W46)</f>
        <v>0</v>
      </c>
      <c r="Y46" s="35"/>
      <c r="Z46" s="35"/>
      <c r="AA46" s="35"/>
      <c r="AB46" s="40">
        <f t="shared" ref="AB46:AB54" si="28">SUM(Y46:AA46)</f>
        <v>0</v>
      </c>
      <c r="AC46" s="35"/>
      <c r="AD46" s="35"/>
      <c r="AE46" s="35"/>
      <c r="AF46" s="40">
        <f t="shared" ref="AF46:AF54" si="29">SUM(AC46:AE46)</f>
        <v>0</v>
      </c>
      <c r="AG46" s="40">
        <f t="shared" si="24"/>
        <v>0</v>
      </c>
      <c r="AH46" s="41">
        <f t="shared" ref="AH46:AH54" si="30">IF(ISERROR(AG46/I46),0,AG46/I46)</f>
        <v>0</v>
      </c>
      <c r="AI46" s="42">
        <f t="shared" si="25"/>
        <v>0</v>
      </c>
    </row>
    <row r="47" spans="1:35" ht="12.75" hidden="1" customHeight="1" outlineLevel="1">
      <c r="A47" s="16">
        <v>3</v>
      </c>
      <c r="B47" s="32"/>
      <c r="C47" s="31"/>
      <c r="D47" s="32"/>
      <c r="E47" s="32"/>
      <c r="F47" s="32"/>
      <c r="G47" s="31"/>
      <c r="H47" s="31"/>
      <c r="I47" s="29"/>
      <c r="J47" s="33"/>
      <c r="K47" s="32"/>
      <c r="L47" s="35"/>
      <c r="M47" s="35"/>
      <c r="N47" s="35"/>
      <c r="O47" s="32"/>
      <c r="P47" s="32"/>
      <c r="Q47" s="35"/>
      <c r="R47" s="35"/>
      <c r="S47" s="35"/>
      <c r="T47" s="40">
        <f t="shared" si="26"/>
        <v>0</v>
      </c>
      <c r="U47" s="35"/>
      <c r="V47" s="35"/>
      <c r="W47" s="35"/>
      <c r="X47" s="40">
        <f t="shared" si="27"/>
        <v>0</v>
      </c>
      <c r="Y47" s="35"/>
      <c r="Z47" s="35"/>
      <c r="AA47" s="35"/>
      <c r="AB47" s="40">
        <f t="shared" si="28"/>
        <v>0</v>
      </c>
      <c r="AC47" s="35"/>
      <c r="AD47" s="35"/>
      <c r="AE47" s="35"/>
      <c r="AF47" s="40">
        <f t="shared" si="29"/>
        <v>0</v>
      </c>
      <c r="AG47" s="40">
        <f t="shared" si="24"/>
        <v>0</v>
      </c>
      <c r="AH47" s="41">
        <f t="shared" si="30"/>
        <v>0</v>
      </c>
      <c r="AI47" s="42">
        <f t="shared" si="25"/>
        <v>0</v>
      </c>
    </row>
    <row r="48" spans="1:35" ht="12.75" hidden="1" customHeight="1" outlineLevel="1">
      <c r="A48" s="16">
        <v>4</v>
      </c>
      <c r="B48" s="32"/>
      <c r="C48" s="31"/>
      <c r="D48" s="32"/>
      <c r="E48" s="32"/>
      <c r="F48" s="32"/>
      <c r="G48" s="31"/>
      <c r="H48" s="31"/>
      <c r="I48" s="29"/>
      <c r="J48" s="33"/>
      <c r="K48" s="32"/>
      <c r="L48" s="35"/>
      <c r="M48" s="35"/>
      <c r="N48" s="35"/>
      <c r="O48" s="32"/>
      <c r="P48" s="32"/>
      <c r="Q48" s="35"/>
      <c r="R48" s="35"/>
      <c r="S48" s="35"/>
      <c r="T48" s="40">
        <f t="shared" si="26"/>
        <v>0</v>
      </c>
      <c r="U48" s="35"/>
      <c r="V48" s="35"/>
      <c r="W48" s="35"/>
      <c r="X48" s="40">
        <f t="shared" si="27"/>
        <v>0</v>
      </c>
      <c r="Y48" s="35"/>
      <c r="Z48" s="35"/>
      <c r="AA48" s="35"/>
      <c r="AB48" s="40">
        <f t="shared" si="28"/>
        <v>0</v>
      </c>
      <c r="AC48" s="35"/>
      <c r="AD48" s="35"/>
      <c r="AE48" s="35"/>
      <c r="AF48" s="40">
        <f t="shared" si="29"/>
        <v>0</v>
      </c>
      <c r="AG48" s="40">
        <f t="shared" si="24"/>
        <v>0</v>
      </c>
      <c r="AH48" s="41">
        <f t="shared" si="30"/>
        <v>0</v>
      </c>
      <c r="AI48" s="42">
        <f t="shared" si="25"/>
        <v>0</v>
      </c>
    </row>
    <row r="49" spans="1:35" ht="12.75" hidden="1" customHeight="1" outlineLevel="1">
      <c r="A49" s="16">
        <v>5</v>
      </c>
      <c r="B49" s="32"/>
      <c r="C49" s="31"/>
      <c r="D49" s="32"/>
      <c r="E49" s="32"/>
      <c r="F49" s="32"/>
      <c r="G49" s="31"/>
      <c r="H49" s="31"/>
      <c r="I49" s="29"/>
      <c r="J49" s="33"/>
      <c r="K49" s="32"/>
      <c r="L49" s="35"/>
      <c r="M49" s="35"/>
      <c r="N49" s="35"/>
      <c r="O49" s="32"/>
      <c r="P49" s="32"/>
      <c r="Q49" s="35"/>
      <c r="R49" s="35"/>
      <c r="S49" s="35"/>
      <c r="T49" s="40">
        <f t="shared" si="26"/>
        <v>0</v>
      </c>
      <c r="U49" s="35"/>
      <c r="V49" s="35"/>
      <c r="W49" s="35"/>
      <c r="X49" s="40">
        <f t="shared" si="27"/>
        <v>0</v>
      </c>
      <c r="Y49" s="35"/>
      <c r="Z49" s="35"/>
      <c r="AA49" s="35"/>
      <c r="AB49" s="40">
        <f t="shared" si="28"/>
        <v>0</v>
      </c>
      <c r="AC49" s="35"/>
      <c r="AD49" s="35"/>
      <c r="AE49" s="35"/>
      <c r="AF49" s="40">
        <f t="shared" si="29"/>
        <v>0</v>
      </c>
      <c r="AG49" s="40">
        <f t="shared" si="24"/>
        <v>0</v>
      </c>
      <c r="AH49" s="41">
        <f t="shared" si="30"/>
        <v>0</v>
      </c>
      <c r="AI49" s="42">
        <f t="shared" si="25"/>
        <v>0</v>
      </c>
    </row>
    <row r="50" spans="1:35" ht="12.75" hidden="1" customHeight="1" outlineLevel="1">
      <c r="A50" s="16">
        <v>6</v>
      </c>
      <c r="B50" s="32"/>
      <c r="C50" s="31"/>
      <c r="D50" s="32"/>
      <c r="E50" s="32"/>
      <c r="F50" s="32"/>
      <c r="G50" s="31"/>
      <c r="H50" s="31"/>
      <c r="I50" s="29"/>
      <c r="J50" s="33"/>
      <c r="K50" s="32"/>
      <c r="L50" s="35"/>
      <c r="M50" s="35"/>
      <c r="N50" s="35"/>
      <c r="O50" s="32"/>
      <c r="P50" s="32"/>
      <c r="Q50" s="35"/>
      <c r="R50" s="35"/>
      <c r="S50" s="35"/>
      <c r="T50" s="40">
        <f t="shared" si="26"/>
        <v>0</v>
      </c>
      <c r="U50" s="35"/>
      <c r="V50" s="35"/>
      <c r="W50" s="35"/>
      <c r="X50" s="40">
        <f t="shared" si="27"/>
        <v>0</v>
      </c>
      <c r="Y50" s="35"/>
      <c r="Z50" s="35"/>
      <c r="AA50" s="35"/>
      <c r="AB50" s="40">
        <f t="shared" si="28"/>
        <v>0</v>
      </c>
      <c r="AC50" s="35"/>
      <c r="AD50" s="35"/>
      <c r="AE50" s="35"/>
      <c r="AF50" s="40">
        <f t="shared" si="29"/>
        <v>0</v>
      </c>
      <c r="AG50" s="40">
        <f t="shared" si="24"/>
        <v>0</v>
      </c>
      <c r="AH50" s="41">
        <f t="shared" si="30"/>
        <v>0</v>
      </c>
      <c r="AI50" s="42">
        <f t="shared" si="25"/>
        <v>0</v>
      </c>
    </row>
    <row r="51" spans="1:35" ht="12.75" hidden="1" customHeight="1" outlineLevel="1">
      <c r="A51" s="16">
        <v>7</v>
      </c>
      <c r="B51" s="32"/>
      <c r="C51" s="31"/>
      <c r="D51" s="32"/>
      <c r="E51" s="32"/>
      <c r="F51" s="32"/>
      <c r="G51" s="31"/>
      <c r="H51" s="31"/>
      <c r="I51" s="29"/>
      <c r="J51" s="33"/>
      <c r="K51" s="32"/>
      <c r="L51" s="35"/>
      <c r="M51" s="35"/>
      <c r="N51" s="35"/>
      <c r="O51" s="32"/>
      <c r="P51" s="32"/>
      <c r="Q51" s="35"/>
      <c r="R51" s="35"/>
      <c r="S51" s="35"/>
      <c r="T51" s="40">
        <f t="shared" si="26"/>
        <v>0</v>
      </c>
      <c r="U51" s="35"/>
      <c r="V51" s="35"/>
      <c r="W51" s="35"/>
      <c r="X51" s="40">
        <f t="shared" si="27"/>
        <v>0</v>
      </c>
      <c r="Y51" s="35"/>
      <c r="Z51" s="35"/>
      <c r="AA51" s="35"/>
      <c r="AB51" s="40">
        <f t="shared" si="28"/>
        <v>0</v>
      </c>
      <c r="AC51" s="35"/>
      <c r="AD51" s="35"/>
      <c r="AE51" s="35"/>
      <c r="AF51" s="40">
        <f t="shared" si="29"/>
        <v>0</v>
      </c>
      <c r="AG51" s="40">
        <f t="shared" si="24"/>
        <v>0</v>
      </c>
      <c r="AH51" s="41">
        <f t="shared" si="30"/>
        <v>0</v>
      </c>
      <c r="AI51" s="42">
        <f t="shared" si="25"/>
        <v>0</v>
      </c>
    </row>
    <row r="52" spans="1:35" ht="12.75" hidden="1" customHeight="1" outlineLevel="1">
      <c r="A52" s="16">
        <v>8</v>
      </c>
      <c r="B52" s="32"/>
      <c r="C52" s="31"/>
      <c r="D52" s="32"/>
      <c r="E52" s="32"/>
      <c r="F52" s="32"/>
      <c r="G52" s="31"/>
      <c r="H52" s="31"/>
      <c r="I52" s="29"/>
      <c r="J52" s="33"/>
      <c r="K52" s="32"/>
      <c r="L52" s="35"/>
      <c r="M52" s="35"/>
      <c r="N52" s="35"/>
      <c r="O52" s="32"/>
      <c r="P52" s="32"/>
      <c r="Q52" s="35"/>
      <c r="R52" s="35"/>
      <c r="S52" s="35"/>
      <c r="T52" s="40">
        <f t="shared" si="26"/>
        <v>0</v>
      </c>
      <c r="U52" s="35"/>
      <c r="V52" s="35"/>
      <c r="W52" s="35"/>
      <c r="X52" s="40">
        <f t="shared" si="27"/>
        <v>0</v>
      </c>
      <c r="Y52" s="35"/>
      <c r="Z52" s="35"/>
      <c r="AA52" s="35"/>
      <c r="AB52" s="40">
        <f t="shared" si="28"/>
        <v>0</v>
      </c>
      <c r="AC52" s="35"/>
      <c r="AD52" s="35"/>
      <c r="AE52" s="35"/>
      <c r="AF52" s="40">
        <f t="shared" si="29"/>
        <v>0</v>
      </c>
      <c r="AG52" s="40">
        <f t="shared" si="24"/>
        <v>0</v>
      </c>
      <c r="AH52" s="41">
        <f t="shared" si="30"/>
        <v>0</v>
      </c>
      <c r="AI52" s="42">
        <f t="shared" si="25"/>
        <v>0</v>
      </c>
    </row>
    <row r="53" spans="1:35" ht="12.75" hidden="1" customHeight="1" outlineLevel="1">
      <c r="A53" s="16">
        <v>9</v>
      </c>
      <c r="B53" s="32"/>
      <c r="C53" s="31"/>
      <c r="D53" s="32"/>
      <c r="E53" s="32"/>
      <c r="F53" s="32"/>
      <c r="G53" s="31"/>
      <c r="H53" s="31"/>
      <c r="I53" s="29"/>
      <c r="J53" s="33"/>
      <c r="K53" s="32"/>
      <c r="L53" s="35"/>
      <c r="M53" s="35"/>
      <c r="N53" s="35"/>
      <c r="O53" s="32"/>
      <c r="P53" s="32"/>
      <c r="Q53" s="35"/>
      <c r="R53" s="35"/>
      <c r="S53" s="35"/>
      <c r="T53" s="40">
        <f t="shared" si="26"/>
        <v>0</v>
      </c>
      <c r="U53" s="35"/>
      <c r="V53" s="35"/>
      <c r="W53" s="35"/>
      <c r="X53" s="40">
        <f t="shared" si="27"/>
        <v>0</v>
      </c>
      <c r="Y53" s="35"/>
      <c r="Z53" s="35"/>
      <c r="AA53" s="35"/>
      <c r="AB53" s="40">
        <f t="shared" si="28"/>
        <v>0</v>
      </c>
      <c r="AC53" s="35"/>
      <c r="AD53" s="35"/>
      <c r="AE53" s="35"/>
      <c r="AF53" s="40">
        <f t="shared" si="29"/>
        <v>0</v>
      </c>
      <c r="AG53" s="40">
        <f t="shared" si="24"/>
        <v>0</v>
      </c>
      <c r="AH53" s="41">
        <f t="shared" si="30"/>
        <v>0</v>
      </c>
      <c r="AI53" s="42">
        <f t="shared" si="25"/>
        <v>0</v>
      </c>
    </row>
    <row r="54" spans="1:35" ht="12.75" hidden="1" customHeight="1" outlineLevel="1">
      <c r="A54" s="16">
        <v>10</v>
      </c>
      <c r="B54" s="32"/>
      <c r="C54" s="31"/>
      <c r="D54" s="32"/>
      <c r="E54" s="32"/>
      <c r="F54" s="32"/>
      <c r="G54" s="31"/>
      <c r="H54" s="31"/>
      <c r="I54" s="29"/>
      <c r="J54" s="34"/>
      <c r="K54" s="32"/>
      <c r="L54" s="35"/>
      <c r="M54" s="35"/>
      <c r="N54" s="35"/>
      <c r="O54" s="32"/>
      <c r="P54" s="32"/>
      <c r="Q54" s="35"/>
      <c r="R54" s="35"/>
      <c r="S54" s="35"/>
      <c r="T54" s="40">
        <f t="shared" si="26"/>
        <v>0</v>
      </c>
      <c r="U54" s="35"/>
      <c r="V54" s="35"/>
      <c r="W54" s="35"/>
      <c r="X54" s="40">
        <f t="shared" si="27"/>
        <v>0</v>
      </c>
      <c r="Y54" s="35"/>
      <c r="Z54" s="35"/>
      <c r="AA54" s="35"/>
      <c r="AB54" s="40">
        <f t="shared" si="28"/>
        <v>0</v>
      </c>
      <c r="AC54" s="35"/>
      <c r="AD54" s="35"/>
      <c r="AE54" s="35"/>
      <c r="AF54" s="40">
        <f t="shared" si="29"/>
        <v>0</v>
      </c>
      <c r="AG54" s="40">
        <f t="shared" si="24"/>
        <v>0</v>
      </c>
      <c r="AH54" s="41">
        <f t="shared" si="30"/>
        <v>0</v>
      </c>
      <c r="AI54" s="42">
        <f t="shared" si="25"/>
        <v>0</v>
      </c>
    </row>
    <row r="55" spans="1:35" ht="12.75" customHeight="1" collapsed="1">
      <c r="A55" s="181" t="s">
        <v>58</v>
      </c>
      <c r="B55" s="182"/>
      <c r="C55" s="182"/>
      <c r="D55" s="182"/>
      <c r="E55" s="182"/>
      <c r="F55" s="182"/>
      <c r="G55" s="182"/>
      <c r="H55" s="183"/>
      <c r="I55" s="55">
        <f>SUM(I45:I54)</f>
        <v>0</v>
      </c>
      <c r="J55" s="55">
        <f>SUM(J45:J54)</f>
        <v>0</v>
      </c>
      <c r="K55" s="56"/>
      <c r="L55" s="55">
        <f>SUM(L45:L54)</f>
        <v>0</v>
      </c>
      <c r="M55" s="55">
        <f>SUM(M45:M54)</f>
        <v>0</v>
      </c>
      <c r="N55" s="55">
        <f>SUM(N45:N54)</f>
        <v>0</v>
      </c>
      <c r="O55" s="57"/>
      <c r="P55" s="59"/>
      <c r="Q55" s="55">
        <f t="shared" ref="Q55:AG55" si="31">SUM(Q45:Q54)</f>
        <v>0</v>
      </c>
      <c r="R55" s="55">
        <f t="shared" si="31"/>
        <v>0</v>
      </c>
      <c r="S55" s="55">
        <f t="shared" si="31"/>
        <v>0</v>
      </c>
      <c r="T55" s="60">
        <f t="shared" si="31"/>
        <v>0</v>
      </c>
      <c r="U55" s="55">
        <f t="shared" si="31"/>
        <v>0</v>
      </c>
      <c r="V55" s="55">
        <f t="shared" si="31"/>
        <v>0</v>
      </c>
      <c r="W55" s="55">
        <f t="shared" si="31"/>
        <v>0</v>
      </c>
      <c r="X55" s="60">
        <f t="shared" si="31"/>
        <v>0</v>
      </c>
      <c r="Y55" s="55">
        <f t="shared" si="31"/>
        <v>0</v>
      </c>
      <c r="Z55" s="55">
        <f t="shared" si="31"/>
        <v>0</v>
      </c>
      <c r="AA55" s="55">
        <f t="shared" si="31"/>
        <v>0</v>
      </c>
      <c r="AB55" s="60">
        <f t="shared" si="31"/>
        <v>0</v>
      </c>
      <c r="AC55" s="55">
        <f t="shared" si="31"/>
        <v>0</v>
      </c>
      <c r="AD55" s="55">
        <f t="shared" si="31"/>
        <v>0</v>
      </c>
      <c r="AE55" s="55">
        <f t="shared" si="31"/>
        <v>0</v>
      </c>
      <c r="AF55" s="60">
        <f t="shared" si="31"/>
        <v>0</v>
      </c>
      <c r="AG55" s="53">
        <f t="shared" si="31"/>
        <v>0</v>
      </c>
      <c r="AH55" s="54">
        <f>IF(ISERROR(AG55/I55),0,AG55/I55)</f>
        <v>0</v>
      </c>
      <c r="AI55" s="54">
        <f>IF(ISERROR(AG55/$AG$191),0,AG55/$AG$191)</f>
        <v>0</v>
      </c>
    </row>
    <row r="56" spans="1:35" ht="12.75" customHeight="1">
      <c r="A56" s="36"/>
      <c r="B56" s="187" t="s">
        <v>59</v>
      </c>
      <c r="C56" s="188"/>
      <c r="D56" s="189"/>
      <c r="E56" s="18"/>
      <c r="F56" s="19"/>
      <c r="G56" s="20"/>
      <c r="H56" s="20"/>
      <c r="I56" s="21"/>
      <c r="J56" s="22"/>
      <c r="K56" s="23"/>
      <c r="L56" s="24"/>
      <c r="M56" s="24"/>
      <c r="N56" s="24"/>
      <c r="O56" s="19"/>
      <c r="P56" s="25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6"/>
      <c r="AI56" s="26"/>
    </row>
    <row r="57" spans="1:35" ht="12.75" hidden="1" customHeight="1" outlineLevel="1">
      <c r="A57" s="16">
        <v>1</v>
      </c>
      <c r="B57" s="28"/>
      <c r="C57" s="27"/>
      <c r="D57" s="28"/>
      <c r="E57" s="28"/>
      <c r="F57" s="28"/>
      <c r="G57" s="27"/>
      <c r="H57" s="27"/>
      <c r="I57" s="29"/>
      <c r="J57" s="30"/>
      <c r="K57" s="28"/>
      <c r="L57" s="35"/>
      <c r="M57" s="35"/>
      <c r="N57" s="35"/>
      <c r="O57" s="28"/>
      <c r="P57" s="28"/>
      <c r="Q57" s="35"/>
      <c r="R57" s="35"/>
      <c r="S57" s="35"/>
      <c r="T57" s="40">
        <f>SUM(Q57:S57)</f>
        <v>0</v>
      </c>
      <c r="U57" s="35"/>
      <c r="V57" s="35"/>
      <c r="W57" s="35"/>
      <c r="X57" s="40">
        <f>SUM(U57:W57)</f>
        <v>0</v>
      </c>
      <c r="Y57" s="35"/>
      <c r="Z57" s="35"/>
      <c r="AA57" s="35"/>
      <c r="AB57" s="40">
        <f>SUM(Y57:AA57)</f>
        <v>0</v>
      </c>
      <c r="AC57" s="35"/>
      <c r="AD57" s="35"/>
      <c r="AE57" s="35"/>
      <c r="AF57" s="40">
        <f>SUM(AC57:AE57)</f>
        <v>0</v>
      </c>
      <c r="AG57" s="40">
        <f t="shared" ref="AG57:AG66" si="32">SUM(T57,X57,AB57,AF57)</f>
        <v>0</v>
      </c>
      <c r="AH57" s="41">
        <f>IF(ISERROR(AG57/I57),0,AG57/I57)</f>
        <v>0</v>
      </c>
      <c r="AI57" s="42">
        <f t="shared" ref="AI57:AI66" si="33">IF(ISERROR(AG57/$AG$191),"-",AG57/$AG$191)</f>
        <v>0</v>
      </c>
    </row>
    <row r="58" spans="1:35" ht="12.75" hidden="1" customHeight="1" outlineLevel="1">
      <c r="A58" s="16">
        <v>2</v>
      </c>
      <c r="B58" s="32"/>
      <c r="C58" s="31"/>
      <c r="D58" s="32"/>
      <c r="E58" s="32"/>
      <c r="F58" s="32"/>
      <c r="G58" s="31"/>
      <c r="H58" s="31"/>
      <c r="I58" s="29"/>
      <c r="J58" s="33"/>
      <c r="K58" s="32"/>
      <c r="L58" s="35"/>
      <c r="M58" s="35"/>
      <c r="N58" s="35"/>
      <c r="O58" s="32"/>
      <c r="P58" s="32"/>
      <c r="Q58" s="35"/>
      <c r="R58" s="35"/>
      <c r="S58" s="35"/>
      <c r="T58" s="40">
        <f t="shared" ref="T58:T66" si="34">SUM(Q58:S58)</f>
        <v>0</v>
      </c>
      <c r="U58" s="35"/>
      <c r="V58" s="35"/>
      <c r="W58" s="35"/>
      <c r="X58" s="40">
        <f t="shared" ref="X58:X66" si="35">SUM(U58:W58)</f>
        <v>0</v>
      </c>
      <c r="Y58" s="35"/>
      <c r="Z58" s="35"/>
      <c r="AA58" s="35"/>
      <c r="AB58" s="40">
        <f t="shared" ref="AB58:AB66" si="36">SUM(Y58:AA58)</f>
        <v>0</v>
      </c>
      <c r="AC58" s="35"/>
      <c r="AD58" s="35"/>
      <c r="AE58" s="35"/>
      <c r="AF58" s="40">
        <f t="shared" ref="AF58:AF66" si="37">SUM(AC58:AE58)</f>
        <v>0</v>
      </c>
      <c r="AG58" s="40">
        <f t="shared" si="32"/>
        <v>0</v>
      </c>
      <c r="AH58" s="41">
        <f t="shared" ref="AH58:AH66" si="38">IF(ISERROR(AG58/I58),0,AG58/I58)</f>
        <v>0</v>
      </c>
      <c r="AI58" s="42">
        <f t="shared" si="33"/>
        <v>0</v>
      </c>
    </row>
    <row r="59" spans="1:35" ht="12.75" hidden="1" customHeight="1" outlineLevel="1">
      <c r="A59" s="16">
        <v>3</v>
      </c>
      <c r="B59" s="32"/>
      <c r="C59" s="31"/>
      <c r="D59" s="32"/>
      <c r="E59" s="32"/>
      <c r="F59" s="32"/>
      <c r="G59" s="31"/>
      <c r="H59" s="31"/>
      <c r="I59" s="29"/>
      <c r="J59" s="33"/>
      <c r="K59" s="32"/>
      <c r="L59" s="35"/>
      <c r="M59" s="35"/>
      <c r="N59" s="35"/>
      <c r="O59" s="32"/>
      <c r="P59" s="32"/>
      <c r="Q59" s="35"/>
      <c r="R59" s="35"/>
      <c r="S59" s="35"/>
      <c r="T59" s="40">
        <f t="shared" si="34"/>
        <v>0</v>
      </c>
      <c r="U59" s="35"/>
      <c r="V59" s="35"/>
      <c r="W59" s="35"/>
      <c r="X59" s="40">
        <f t="shared" si="35"/>
        <v>0</v>
      </c>
      <c r="Y59" s="35"/>
      <c r="Z59" s="35"/>
      <c r="AA59" s="35"/>
      <c r="AB59" s="40">
        <f t="shared" si="36"/>
        <v>0</v>
      </c>
      <c r="AC59" s="35"/>
      <c r="AD59" s="35"/>
      <c r="AE59" s="35"/>
      <c r="AF59" s="40">
        <f t="shared" si="37"/>
        <v>0</v>
      </c>
      <c r="AG59" s="40">
        <f t="shared" si="32"/>
        <v>0</v>
      </c>
      <c r="AH59" s="41">
        <f t="shared" si="38"/>
        <v>0</v>
      </c>
      <c r="AI59" s="42">
        <f t="shared" si="33"/>
        <v>0</v>
      </c>
    </row>
    <row r="60" spans="1:35" ht="12.75" hidden="1" customHeight="1" outlineLevel="1">
      <c r="A60" s="16">
        <v>4</v>
      </c>
      <c r="B60" s="32"/>
      <c r="C60" s="31"/>
      <c r="D60" s="32"/>
      <c r="E60" s="32"/>
      <c r="F60" s="32"/>
      <c r="G60" s="31"/>
      <c r="H60" s="31"/>
      <c r="I60" s="29"/>
      <c r="J60" s="33"/>
      <c r="K60" s="32"/>
      <c r="L60" s="35"/>
      <c r="M60" s="35"/>
      <c r="N60" s="35"/>
      <c r="O60" s="32"/>
      <c r="P60" s="32"/>
      <c r="Q60" s="35"/>
      <c r="R60" s="35"/>
      <c r="S60" s="35"/>
      <c r="T60" s="40">
        <f t="shared" si="34"/>
        <v>0</v>
      </c>
      <c r="U60" s="35"/>
      <c r="V60" s="35"/>
      <c r="W60" s="35"/>
      <c r="X60" s="40">
        <f t="shared" si="35"/>
        <v>0</v>
      </c>
      <c r="Y60" s="35"/>
      <c r="Z60" s="35"/>
      <c r="AA60" s="35"/>
      <c r="AB60" s="40">
        <f t="shared" si="36"/>
        <v>0</v>
      </c>
      <c r="AC60" s="35"/>
      <c r="AD60" s="35"/>
      <c r="AE60" s="35"/>
      <c r="AF60" s="40">
        <f t="shared" si="37"/>
        <v>0</v>
      </c>
      <c r="AG60" s="40">
        <f t="shared" si="32"/>
        <v>0</v>
      </c>
      <c r="AH60" s="41">
        <f t="shared" si="38"/>
        <v>0</v>
      </c>
      <c r="AI60" s="42">
        <f t="shared" si="33"/>
        <v>0</v>
      </c>
    </row>
    <row r="61" spans="1:35" ht="12.75" hidden="1" customHeight="1" outlineLevel="1">
      <c r="A61" s="16">
        <v>5</v>
      </c>
      <c r="B61" s="32"/>
      <c r="C61" s="31"/>
      <c r="D61" s="32"/>
      <c r="E61" s="32"/>
      <c r="F61" s="32"/>
      <c r="G61" s="31"/>
      <c r="H61" s="31"/>
      <c r="I61" s="29"/>
      <c r="J61" s="33"/>
      <c r="K61" s="32"/>
      <c r="L61" s="35"/>
      <c r="M61" s="35"/>
      <c r="N61" s="35"/>
      <c r="O61" s="32"/>
      <c r="P61" s="32"/>
      <c r="Q61" s="35"/>
      <c r="R61" s="35"/>
      <c r="S61" s="35"/>
      <c r="T61" s="40">
        <f t="shared" si="34"/>
        <v>0</v>
      </c>
      <c r="U61" s="35"/>
      <c r="V61" s="35"/>
      <c r="W61" s="35"/>
      <c r="X61" s="40">
        <f t="shared" si="35"/>
        <v>0</v>
      </c>
      <c r="Y61" s="35"/>
      <c r="Z61" s="35"/>
      <c r="AA61" s="35"/>
      <c r="AB61" s="40">
        <f t="shared" si="36"/>
        <v>0</v>
      </c>
      <c r="AC61" s="35"/>
      <c r="AD61" s="35"/>
      <c r="AE61" s="35"/>
      <c r="AF61" s="40">
        <f t="shared" si="37"/>
        <v>0</v>
      </c>
      <c r="AG61" s="40">
        <f t="shared" si="32"/>
        <v>0</v>
      </c>
      <c r="AH61" s="41">
        <f t="shared" si="38"/>
        <v>0</v>
      </c>
      <c r="AI61" s="42">
        <f t="shared" si="33"/>
        <v>0</v>
      </c>
    </row>
    <row r="62" spans="1:35" ht="12.75" hidden="1" customHeight="1" outlineLevel="1">
      <c r="A62" s="16">
        <v>6</v>
      </c>
      <c r="B62" s="32"/>
      <c r="C62" s="31"/>
      <c r="D62" s="32"/>
      <c r="E62" s="32"/>
      <c r="F62" s="32"/>
      <c r="G62" s="31"/>
      <c r="H62" s="31"/>
      <c r="I62" s="29"/>
      <c r="J62" s="33"/>
      <c r="K62" s="32"/>
      <c r="L62" s="35"/>
      <c r="M62" s="35"/>
      <c r="N62" s="35"/>
      <c r="O62" s="32"/>
      <c r="P62" s="32"/>
      <c r="Q62" s="35"/>
      <c r="R62" s="35"/>
      <c r="S62" s="35"/>
      <c r="T62" s="40">
        <f t="shared" si="34"/>
        <v>0</v>
      </c>
      <c r="U62" s="35"/>
      <c r="V62" s="35"/>
      <c r="W62" s="35"/>
      <c r="X62" s="40">
        <f t="shared" si="35"/>
        <v>0</v>
      </c>
      <c r="Y62" s="35"/>
      <c r="Z62" s="35"/>
      <c r="AA62" s="35"/>
      <c r="AB62" s="40">
        <f t="shared" si="36"/>
        <v>0</v>
      </c>
      <c r="AC62" s="35"/>
      <c r="AD62" s="35"/>
      <c r="AE62" s="35"/>
      <c r="AF62" s="40">
        <f t="shared" si="37"/>
        <v>0</v>
      </c>
      <c r="AG62" s="40">
        <f t="shared" si="32"/>
        <v>0</v>
      </c>
      <c r="AH62" s="41">
        <f t="shared" si="38"/>
        <v>0</v>
      </c>
      <c r="AI62" s="42">
        <f t="shared" si="33"/>
        <v>0</v>
      </c>
    </row>
    <row r="63" spans="1:35" ht="12.75" hidden="1" customHeight="1" outlineLevel="1">
      <c r="A63" s="16">
        <v>7</v>
      </c>
      <c r="B63" s="32"/>
      <c r="C63" s="31"/>
      <c r="D63" s="32"/>
      <c r="E63" s="32"/>
      <c r="F63" s="32"/>
      <c r="G63" s="31"/>
      <c r="H63" s="31"/>
      <c r="I63" s="29"/>
      <c r="J63" s="33"/>
      <c r="K63" s="32"/>
      <c r="L63" s="35"/>
      <c r="M63" s="35"/>
      <c r="N63" s="35"/>
      <c r="O63" s="32"/>
      <c r="P63" s="32"/>
      <c r="Q63" s="35"/>
      <c r="R63" s="35"/>
      <c r="S63" s="35"/>
      <c r="T63" s="40">
        <f t="shared" si="34"/>
        <v>0</v>
      </c>
      <c r="U63" s="35"/>
      <c r="V63" s="35"/>
      <c r="W63" s="35"/>
      <c r="X63" s="40">
        <f t="shared" si="35"/>
        <v>0</v>
      </c>
      <c r="Y63" s="35"/>
      <c r="Z63" s="35"/>
      <c r="AA63" s="35"/>
      <c r="AB63" s="40">
        <f t="shared" si="36"/>
        <v>0</v>
      </c>
      <c r="AC63" s="35"/>
      <c r="AD63" s="35"/>
      <c r="AE63" s="35"/>
      <c r="AF63" s="40">
        <f t="shared" si="37"/>
        <v>0</v>
      </c>
      <c r="AG63" s="40">
        <f t="shared" si="32"/>
        <v>0</v>
      </c>
      <c r="AH63" s="41">
        <f t="shared" si="38"/>
        <v>0</v>
      </c>
      <c r="AI63" s="42">
        <f t="shared" si="33"/>
        <v>0</v>
      </c>
    </row>
    <row r="64" spans="1:35" ht="12.75" hidden="1" customHeight="1" outlineLevel="1">
      <c r="A64" s="16">
        <v>8</v>
      </c>
      <c r="B64" s="32"/>
      <c r="C64" s="31"/>
      <c r="D64" s="32"/>
      <c r="E64" s="32"/>
      <c r="F64" s="32"/>
      <c r="G64" s="31"/>
      <c r="H64" s="31"/>
      <c r="I64" s="29"/>
      <c r="J64" s="33"/>
      <c r="K64" s="32"/>
      <c r="L64" s="35"/>
      <c r="M64" s="35"/>
      <c r="N64" s="35"/>
      <c r="O64" s="32"/>
      <c r="P64" s="32"/>
      <c r="Q64" s="35"/>
      <c r="R64" s="35"/>
      <c r="S64" s="35"/>
      <c r="T64" s="40">
        <f t="shared" si="34"/>
        <v>0</v>
      </c>
      <c r="U64" s="35"/>
      <c r="V64" s="35"/>
      <c r="W64" s="35"/>
      <c r="X64" s="40">
        <f t="shared" si="35"/>
        <v>0</v>
      </c>
      <c r="Y64" s="35"/>
      <c r="Z64" s="35"/>
      <c r="AA64" s="35"/>
      <c r="AB64" s="40">
        <f t="shared" si="36"/>
        <v>0</v>
      </c>
      <c r="AC64" s="35"/>
      <c r="AD64" s="35"/>
      <c r="AE64" s="35"/>
      <c r="AF64" s="40">
        <f t="shared" si="37"/>
        <v>0</v>
      </c>
      <c r="AG64" s="40">
        <f t="shared" si="32"/>
        <v>0</v>
      </c>
      <c r="AH64" s="41">
        <f t="shared" si="38"/>
        <v>0</v>
      </c>
      <c r="AI64" s="42">
        <f t="shared" si="33"/>
        <v>0</v>
      </c>
    </row>
    <row r="65" spans="1:35" ht="12.75" hidden="1" customHeight="1" outlineLevel="1">
      <c r="A65" s="16">
        <v>9</v>
      </c>
      <c r="B65" s="32"/>
      <c r="C65" s="31"/>
      <c r="D65" s="32"/>
      <c r="E65" s="32"/>
      <c r="F65" s="32"/>
      <c r="G65" s="31"/>
      <c r="H65" s="31"/>
      <c r="I65" s="29"/>
      <c r="J65" s="33"/>
      <c r="K65" s="32"/>
      <c r="L65" s="35"/>
      <c r="M65" s="35"/>
      <c r="N65" s="35"/>
      <c r="O65" s="32"/>
      <c r="P65" s="32"/>
      <c r="Q65" s="35"/>
      <c r="R65" s="35"/>
      <c r="S65" s="35"/>
      <c r="T65" s="40">
        <f t="shared" si="34"/>
        <v>0</v>
      </c>
      <c r="U65" s="35"/>
      <c r="V65" s="35"/>
      <c r="W65" s="35"/>
      <c r="X65" s="40">
        <f t="shared" si="35"/>
        <v>0</v>
      </c>
      <c r="Y65" s="35"/>
      <c r="Z65" s="35"/>
      <c r="AA65" s="35"/>
      <c r="AB65" s="40">
        <f t="shared" si="36"/>
        <v>0</v>
      </c>
      <c r="AC65" s="35"/>
      <c r="AD65" s="35"/>
      <c r="AE65" s="35"/>
      <c r="AF65" s="40">
        <f t="shared" si="37"/>
        <v>0</v>
      </c>
      <c r="AG65" s="40">
        <f t="shared" si="32"/>
        <v>0</v>
      </c>
      <c r="AH65" s="41">
        <f t="shared" si="38"/>
        <v>0</v>
      </c>
      <c r="AI65" s="42">
        <f t="shared" si="33"/>
        <v>0</v>
      </c>
    </row>
    <row r="66" spans="1:35" ht="12.75" hidden="1" customHeight="1" outlineLevel="1">
      <c r="A66" s="16">
        <v>10</v>
      </c>
      <c r="B66" s="32"/>
      <c r="C66" s="31"/>
      <c r="D66" s="32"/>
      <c r="E66" s="32"/>
      <c r="F66" s="32"/>
      <c r="G66" s="31"/>
      <c r="H66" s="31"/>
      <c r="I66" s="29"/>
      <c r="J66" s="34"/>
      <c r="K66" s="32"/>
      <c r="L66" s="35"/>
      <c r="M66" s="35"/>
      <c r="N66" s="35"/>
      <c r="O66" s="32"/>
      <c r="P66" s="32"/>
      <c r="Q66" s="35"/>
      <c r="R66" s="35"/>
      <c r="S66" s="35"/>
      <c r="T66" s="40">
        <f t="shared" si="34"/>
        <v>0</v>
      </c>
      <c r="U66" s="35"/>
      <c r="V66" s="35"/>
      <c r="W66" s="35"/>
      <c r="X66" s="40">
        <f t="shared" si="35"/>
        <v>0</v>
      </c>
      <c r="Y66" s="35"/>
      <c r="Z66" s="35"/>
      <c r="AA66" s="35"/>
      <c r="AB66" s="40">
        <f t="shared" si="36"/>
        <v>0</v>
      </c>
      <c r="AC66" s="35"/>
      <c r="AD66" s="35"/>
      <c r="AE66" s="35"/>
      <c r="AF66" s="40">
        <f t="shared" si="37"/>
        <v>0</v>
      </c>
      <c r="AG66" s="40">
        <f t="shared" si="32"/>
        <v>0</v>
      </c>
      <c r="AH66" s="41">
        <f t="shared" si="38"/>
        <v>0</v>
      </c>
      <c r="AI66" s="42">
        <f t="shared" si="33"/>
        <v>0</v>
      </c>
    </row>
    <row r="67" spans="1:35" ht="12.75" customHeight="1" collapsed="1">
      <c r="A67" s="181" t="s">
        <v>60</v>
      </c>
      <c r="B67" s="182"/>
      <c r="C67" s="182"/>
      <c r="D67" s="182"/>
      <c r="E67" s="182"/>
      <c r="F67" s="182"/>
      <c r="G67" s="182"/>
      <c r="H67" s="183"/>
      <c r="I67" s="55">
        <f>SUM(I57:I66)</f>
        <v>0</v>
      </c>
      <c r="J67" s="55">
        <f>SUM(J57:J66)</f>
        <v>0</v>
      </c>
      <c r="K67" s="56"/>
      <c r="L67" s="55">
        <f>SUM(L57:L66)</f>
        <v>0</v>
      </c>
      <c r="M67" s="55">
        <f>SUM(M57:M66)</f>
        <v>0</v>
      </c>
      <c r="N67" s="55">
        <f>SUM(N57:N66)</f>
        <v>0</v>
      </c>
      <c r="O67" s="57"/>
      <c r="P67" s="59"/>
      <c r="Q67" s="55">
        <f t="shared" ref="Q67:AG67" si="39">SUM(Q57:Q66)</f>
        <v>0</v>
      </c>
      <c r="R67" s="55">
        <f t="shared" si="39"/>
        <v>0</v>
      </c>
      <c r="S67" s="55">
        <f t="shared" si="39"/>
        <v>0</v>
      </c>
      <c r="T67" s="60">
        <f t="shared" si="39"/>
        <v>0</v>
      </c>
      <c r="U67" s="55">
        <f t="shared" si="39"/>
        <v>0</v>
      </c>
      <c r="V67" s="55">
        <f t="shared" si="39"/>
        <v>0</v>
      </c>
      <c r="W67" s="55">
        <f t="shared" si="39"/>
        <v>0</v>
      </c>
      <c r="X67" s="60">
        <f t="shared" si="39"/>
        <v>0</v>
      </c>
      <c r="Y67" s="55">
        <f t="shared" si="39"/>
        <v>0</v>
      </c>
      <c r="Z67" s="55">
        <f t="shared" si="39"/>
        <v>0</v>
      </c>
      <c r="AA67" s="55">
        <f t="shared" si="39"/>
        <v>0</v>
      </c>
      <c r="AB67" s="60">
        <f t="shared" si="39"/>
        <v>0</v>
      </c>
      <c r="AC67" s="55">
        <f t="shared" si="39"/>
        <v>0</v>
      </c>
      <c r="AD67" s="55">
        <f t="shared" si="39"/>
        <v>0</v>
      </c>
      <c r="AE67" s="55">
        <f t="shared" si="39"/>
        <v>0</v>
      </c>
      <c r="AF67" s="60">
        <f t="shared" si="39"/>
        <v>0</v>
      </c>
      <c r="AG67" s="53">
        <f t="shared" si="39"/>
        <v>0</v>
      </c>
      <c r="AH67" s="54">
        <f>IF(ISERROR(AG67/I67),0,AG67/I67)</f>
        <v>0</v>
      </c>
      <c r="AI67" s="54">
        <f>IF(ISERROR(AG67/$AG$191),0,AG67/$AG$191)</f>
        <v>0</v>
      </c>
    </row>
    <row r="68" spans="1:35" ht="12.75" customHeight="1">
      <c r="A68" s="36"/>
      <c r="B68" s="187" t="s">
        <v>15</v>
      </c>
      <c r="C68" s="188"/>
      <c r="D68" s="189"/>
      <c r="E68" s="18"/>
      <c r="F68" s="19"/>
      <c r="G68" s="20"/>
      <c r="H68" s="20"/>
      <c r="I68" s="21"/>
      <c r="J68" s="22"/>
      <c r="K68" s="23"/>
      <c r="L68" s="24"/>
      <c r="M68" s="24"/>
      <c r="N68" s="24"/>
      <c r="O68" s="19"/>
      <c r="P68" s="25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6"/>
      <c r="AI68" s="26"/>
    </row>
    <row r="69" spans="1:35" ht="12.75" hidden="1" customHeight="1" outlineLevel="1">
      <c r="A69" s="16">
        <v>1</v>
      </c>
      <c r="B69" s="28"/>
      <c r="C69" s="27"/>
      <c r="D69" s="28"/>
      <c r="E69" s="28"/>
      <c r="F69" s="28"/>
      <c r="G69" s="27"/>
      <c r="H69" s="27"/>
      <c r="I69" s="29"/>
      <c r="J69" s="30"/>
      <c r="K69" s="28"/>
      <c r="L69" s="35"/>
      <c r="M69" s="35"/>
      <c r="N69" s="35"/>
      <c r="O69" s="28"/>
      <c r="P69" s="28"/>
      <c r="Q69" s="35"/>
      <c r="R69" s="35"/>
      <c r="S69" s="35"/>
      <c r="T69" s="40">
        <f>SUM(Q69:S69)</f>
        <v>0</v>
      </c>
      <c r="U69" s="35"/>
      <c r="V69" s="35"/>
      <c r="W69" s="35"/>
      <c r="X69" s="40">
        <f>SUM(U69:W69)</f>
        <v>0</v>
      </c>
      <c r="Y69" s="35"/>
      <c r="Z69" s="35"/>
      <c r="AA69" s="35"/>
      <c r="AB69" s="40">
        <f>SUM(Y69:AA69)</f>
        <v>0</v>
      </c>
      <c r="AC69" s="35"/>
      <c r="AD69" s="35"/>
      <c r="AE69" s="35"/>
      <c r="AF69" s="40">
        <f>SUM(AC69:AE69)</f>
        <v>0</v>
      </c>
      <c r="AG69" s="40">
        <f t="shared" ref="AG69:AG78" si="40">SUM(T69,X69,AB69,AF69)</f>
        <v>0</v>
      </c>
      <c r="AH69" s="41">
        <f>IF(ISERROR(AG69/I69),0,AG69/I69)</f>
        <v>0</v>
      </c>
      <c r="AI69" s="42">
        <f t="shared" ref="AI69:AI78" si="41">IF(ISERROR(AG69/$AG$191),"-",AG69/$AG$191)</f>
        <v>0</v>
      </c>
    </row>
    <row r="70" spans="1:35" ht="12.75" hidden="1" customHeight="1" outlineLevel="1">
      <c r="A70" s="16">
        <v>2</v>
      </c>
      <c r="B70" s="32"/>
      <c r="C70" s="31"/>
      <c r="D70" s="32"/>
      <c r="E70" s="32"/>
      <c r="F70" s="32"/>
      <c r="G70" s="31"/>
      <c r="H70" s="31"/>
      <c r="I70" s="29"/>
      <c r="J70" s="33"/>
      <c r="K70" s="32"/>
      <c r="L70" s="35"/>
      <c r="M70" s="35"/>
      <c r="N70" s="35"/>
      <c r="O70" s="32"/>
      <c r="P70" s="32"/>
      <c r="Q70" s="35"/>
      <c r="R70" s="35"/>
      <c r="S70" s="35"/>
      <c r="T70" s="40">
        <f t="shared" ref="T70:T78" si="42">SUM(Q70:S70)</f>
        <v>0</v>
      </c>
      <c r="U70" s="35"/>
      <c r="V70" s="35"/>
      <c r="W70" s="35"/>
      <c r="X70" s="40">
        <f t="shared" ref="X70:X78" si="43">SUM(U70:W70)</f>
        <v>0</v>
      </c>
      <c r="Y70" s="35"/>
      <c r="Z70" s="35"/>
      <c r="AA70" s="35"/>
      <c r="AB70" s="40">
        <f t="shared" ref="AB70:AB78" si="44">SUM(Y70:AA70)</f>
        <v>0</v>
      </c>
      <c r="AC70" s="35"/>
      <c r="AD70" s="35"/>
      <c r="AE70" s="35"/>
      <c r="AF70" s="40">
        <f t="shared" ref="AF70:AF78" si="45">SUM(AC70:AE70)</f>
        <v>0</v>
      </c>
      <c r="AG70" s="40">
        <f t="shared" si="40"/>
        <v>0</v>
      </c>
      <c r="AH70" s="41">
        <f t="shared" ref="AH70:AH78" si="46">IF(ISERROR(AG70/I70),0,AG70/I70)</f>
        <v>0</v>
      </c>
      <c r="AI70" s="42">
        <f t="shared" si="41"/>
        <v>0</v>
      </c>
    </row>
    <row r="71" spans="1:35" ht="12.75" hidden="1" customHeight="1" outlineLevel="1">
      <c r="A71" s="16">
        <v>3</v>
      </c>
      <c r="B71" s="32"/>
      <c r="C71" s="31"/>
      <c r="D71" s="32"/>
      <c r="E71" s="32"/>
      <c r="F71" s="32"/>
      <c r="G71" s="31"/>
      <c r="H71" s="31"/>
      <c r="I71" s="29"/>
      <c r="J71" s="33"/>
      <c r="K71" s="32"/>
      <c r="L71" s="35"/>
      <c r="M71" s="35"/>
      <c r="N71" s="35"/>
      <c r="O71" s="32"/>
      <c r="P71" s="32"/>
      <c r="Q71" s="35"/>
      <c r="R71" s="35"/>
      <c r="S71" s="35"/>
      <c r="T71" s="40">
        <f t="shared" si="42"/>
        <v>0</v>
      </c>
      <c r="U71" s="35"/>
      <c r="V71" s="35"/>
      <c r="W71" s="35"/>
      <c r="X71" s="40">
        <f t="shared" si="43"/>
        <v>0</v>
      </c>
      <c r="Y71" s="35"/>
      <c r="Z71" s="35"/>
      <c r="AA71" s="35"/>
      <c r="AB71" s="40">
        <f t="shared" si="44"/>
        <v>0</v>
      </c>
      <c r="AC71" s="35"/>
      <c r="AD71" s="35"/>
      <c r="AE71" s="35"/>
      <c r="AF71" s="40">
        <f t="shared" si="45"/>
        <v>0</v>
      </c>
      <c r="AG71" s="40">
        <f t="shared" si="40"/>
        <v>0</v>
      </c>
      <c r="AH71" s="41">
        <f t="shared" si="46"/>
        <v>0</v>
      </c>
      <c r="AI71" s="42">
        <f t="shared" si="41"/>
        <v>0</v>
      </c>
    </row>
    <row r="72" spans="1:35" ht="12.75" hidden="1" customHeight="1" outlineLevel="1">
      <c r="A72" s="16">
        <v>4</v>
      </c>
      <c r="B72" s="32"/>
      <c r="C72" s="31"/>
      <c r="D72" s="32"/>
      <c r="E72" s="32"/>
      <c r="F72" s="32"/>
      <c r="G72" s="31"/>
      <c r="H72" s="31"/>
      <c r="I72" s="29"/>
      <c r="J72" s="33"/>
      <c r="K72" s="32"/>
      <c r="L72" s="35"/>
      <c r="M72" s="35"/>
      <c r="N72" s="35"/>
      <c r="O72" s="32"/>
      <c r="P72" s="32"/>
      <c r="Q72" s="35"/>
      <c r="R72" s="35"/>
      <c r="S72" s="35"/>
      <c r="T72" s="40">
        <f t="shared" si="42"/>
        <v>0</v>
      </c>
      <c r="U72" s="35"/>
      <c r="V72" s="35"/>
      <c r="W72" s="35"/>
      <c r="X72" s="40">
        <f t="shared" si="43"/>
        <v>0</v>
      </c>
      <c r="Y72" s="35"/>
      <c r="Z72" s="35"/>
      <c r="AA72" s="35"/>
      <c r="AB72" s="40">
        <f t="shared" si="44"/>
        <v>0</v>
      </c>
      <c r="AC72" s="35"/>
      <c r="AD72" s="35"/>
      <c r="AE72" s="35"/>
      <c r="AF72" s="40">
        <f t="shared" si="45"/>
        <v>0</v>
      </c>
      <c r="AG72" s="40">
        <f t="shared" si="40"/>
        <v>0</v>
      </c>
      <c r="AH72" s="41">
        <f t="shared" si="46"/>
        <v>0</v>
      </c>
      <c r="AI72" s="42">
        <f t="shared" si="41"/>
        <v>0</v>
      </c>
    </row>
    <row r="73" spans="1:35" ht="12.75" hidden="1" customHeight="1" outlineLevel="1">
      <c r="A73" s="16">
        <v>5</v>
      </c>
      <c r="B73" s="32"/>
      <c r="C73" s="31"/>
      <c r="D73" s="32"/>
      <c r="E73" s="32"/>
      <c r="F73" s="32"/>
      <c r="G73" s="31"/>
      <c r="H73" s="31"/>
      <c r="I73" s="29"/>
      <c r="J73" s="33"/>
      <c r="K73" s="32"/>
      <c r="L73" s="35"/>
      <c r="M73" s="35"/>
      <c r="N73" s="35"/>
      <c r="O73" s="32"/>
      <c r="P73" s="32"/>
      <c r="Q73" s="35"/>
      <c r="R73" s="35"/>
      <c r="S73" s="35"/>
      <c r="T73" s="40">
        <f t="shared" si="42"/>
        <v>0</v>
      </c>
      <c r="U73" s="35"/>
      <c r="V73" s="35"/>
      <c r="W73" s="35"/>
      <c r="X73" s="40">
        <f t="shared" si="43"/>
        <v>0</v>
      </c>
      <c r="Y73" s="35"/>
      <c r="Z73" s="35"/>
      <c r="AA73" s="35"/>
      <c r="AB73" s="40">
        <f t="shared" si="44"/>
        <v>0</v>
      </c>
      <c r="AC73" s="35"/>
      <c r="AD73" s="35"/>
      <c r="AE73" s="35"/>
      <c r="AF73" s="40">
        <f t="shared" si="45"/>
        <v>0</v>
      </c>
      <c r="AG73" s="40">
        <f t="shared" si="40"/>
        <v>0</v>
      </c>
      <c r="AH73" s="41">
        <f t="shared" si="46"/>
        <v>0</v>
      </c>
      <c r="AI73" s="42">
        <f t="shared" si="41"/>
        <v>0</v>
      </c>
    </row>
    <row r="74" spans="1:35" ht="12.75" hidden="1" customHeight="1" outlineLevel="1">
      <c r="A74" s="16">
        <v>6</v>
      </c>
      <c r="B74" s="32"/>
      <c r="C74" s="31"/>
      <c r="D74" s="32"/>
      <c r="E74" s="32"/>
      <c r="F74" s="32"/>
      <c r="G74" s="31"/>
      <c r="H74" s="31"/>
      <c r="I74" s="29"/>
      <c r="J74" s="33"/>
      <c r="K74" s="32"/>
      <c r="L74" s="35"/>
      <c r="M74" s="35"/>
      <c r="N74" s="35"/>
      <c r="O74" s="32"/>
      <c r="P74" s="32"/>
      <c r="Q74" s="35"/>
      <c r="R74" s="35"/>
      <c r="S74" s="35"/>
      <c r="T74" s="40">
        <f t="shared" si="42"/>
        <v>0</v>
      </c>
      <c r="U74" s="35"/>
      <c r="V74" s="35"/>
      <c r="W74" s="35"/>
      <c r="X74" s="40">
        <f t="shared" si="43"/>
        <v>0</v>
      </c>
      <c r="Y74" s="35"/>
      <c r="Z74" s="35"/>
      <c r="AA74" s="35"/>
      <c r="AB74" s="40">
        <f t="shared" si="44"/>
        <v>0</v>
      </c>
      <c r="AC74" s="35"/>
      <c r="AD74" s="35"/>
      <c r="AE74" s="35"/>
      <c r="AF74" s="40">
        <f t="shared" si="45"/>
        <v>0</v>
      </c>
      <c r="AG74" s="40">
        <f t="shared" si="40"/>
        <v>0</v>
      </c>
      <c r="AH74" s="41">
        <f t="shared" si="46"/>
        <v>0</v>
      </c>
      <c r="AI74" s="42">
        <f t="shared" si="41"/>
        <v>0</v>
      </c>
    </row>
    <row r="75" spans="1:35" ht="12.75" hidden="1" customHeight="1" outlineLevel="1">
      <c r="A75" s="16">
        <v>7</v>
      </c>
      <c r="B75" s="32"/>
      <c r="C75" s="31"/>
      <c r="D75" s="32"/>
      <c r="E75" s="32"/>
      <c r="F75" s="32"/>
      <c r="G75" s="31"/>
      <c r="H75" s="31"/>
      <c r="I75" s="29"/>
      <c r="J75" s="33"/>
      <c r="K75" s="32"/>
      <c r="L75" s="35"/>
      <c r="M75" s="35"/>
      <c r="N75" s="35"/>
      <c r="O75" s="32"/>
      <c r="P75" s="32"/>
      <c r="Q75" s="35"/>
      <c r="R75" s="35"/>
      <c r="S75" s="35"/>
      <c r="T75" s="40">
        <f t="shared" si="42"/>
        <v>0</v>
      </c>
      <c r="U75" s="35"/>
      <c r="V75" s="35"/>
      <c r="W75" s="35"/>
      <c r="X75" s="40">
        <f t="shared" si="43"/>
        <v>0</v>
      </c>
      <c r="Y75" s="35"/>
      <c r="Z75" s="35"/>
      <c r="AA75" s="35"/>
      <c r="AB75" s="40">
        <f t="shared" si="44"/>
        <v>0</v>
      </c>
      <c r="AC75" s="35"/>
      <c r="AD75" s="35"/>
      <c r="AE75" s="35"/>
      <c r="AF75" s="40">
        <f t="shared" si="45"/>
        <v>0</v>
      </c>
      <c r="AG75" s="40">
        <f t="shared" si="40"/>
        <v>0</v>
      </c>
      <c r="AH75" s="41">
        <f t="shared" si="46"/>
        <v>0</v>
      </c>
      <c r="AI75" s="42">
        <f t="shared" si="41"/>
        <v>0</v>
      </c>
    </row>
    <row r="76" spans="1:35" ht="12.75" hidden="1" customHeight="1" outlineLevel="1">
      <c r="A76" s="16">
        <v>8</v>
      </c>
      <c r="B76" s="32"/>
      <c r="C76" s="31"/>
      <c r="D76" s="32"/>
      <c r="E76" s="32"/>
      <c r="F76" s="32"/>
      <c r="G76" s="31"/>
      <c r="H76" s="31"/>
      <c r="I76" s="29"/>
      <c r="J76" s="33"/>
      <c r="K76" s="32"/>
      <c r="L76" s="35"/>
      <c r="M76" s="35"/>
      <c r="N76" s="35"/>
      <c r="O76" s="32"/>
      <c r="P76" s="32"/>
      <c r="Q76" s="35"/>
      <c r="R76" s="35"/>
      <c r="S76" s="35"/>
      <c r="T76" s="40">
        <f t="shared" si="42"/>
        <v>0</v>
      </c>
      <c r="U76" s="35"/>
      <c r="V76" s="35"/>
      <c r="W76" s="35"/>
      <c r="X76" s="40">
        <f t="shared" si="43"/>
        <v>0</v>
      </c>
      <c r="Y76" s="35"/>
      <c r="Z76" s="35"/>
      <c r="AA76" s="35"/>
      <c r="AB76" s="40">
        <f t="shared" si="44"/>
        <v>0</v>
      </c>
      <c r="AC76" s="35"/>
      <c r="AD76" s="35"/>
      <c r="AE76" s="35"/>
      <c r="AF76" s="40">
        <f t="shared" si="45"/>
        <v>0</v>
      </c>
      <c r="AG76" s="40">
        <f t="shared" si="40"/>
        <v>0</v>
      </c>
      <c r="AH76" s="41">
        <f t="shared" si="46"/>
        <v>0</v>
      </c>
      <c r="AI76" s="42">
        <f t="shared" si="41"/>
        <v>0</v>
      </c>
    </row>
    <row r="77" spans="1:35" ht="12.75" hidden="1" customHeight="1" outlineLevel="1">
      <c r="A77" s="16">
        <v>9</v>
      </c>
      <c r="B77" s="32"/>
      <c r="C77" s="31"/>
      <c r="D77" s="32"/>
      <c r="E77" s="32"/>
      <c r="F77" s="32"/>
      <c r="G77" s="31"/>
      <c r="H77" s="31"/>
      <c r="I77" s="29"/>
      <c r="J77" s="33"/>
      <c r="K77" s="32"/>
      <c r="L77" s="35"/>
      <c r="M77" s="35"/>
      <c r="N77" s="35"/>
      <c r="O77" s="32"/>
      <c r="P77" s="32"/>
      <c r="Q77" s="35"/>
      <c r="R77" s="35"/>
      <c r="S77" s="35"/>
      <c r="T77" s="40">
        <f t="shared" si="42"/>
        <v>0</v>
      </c>
      <c r="U77" s="35"/>
      <c r="V77" s="35"/>
      <c r="W77" s="35"/>
      <c r="X77" s="40">
        <f t="shared" si="43"/>
        <v>0</v>
      </c>
      <c r="Y77" s="35"/>
      <c r="Z77" s="35"/>
      <c r="AA77" s="35"/>
      <c r="AB77" s="40">
        <f t="shared" si="44"/>
        <v>0</v>
      </c>
      <c r="AC77" s="35"/>
      <c r="AD77" s="35"/>
      <c r="AE77" s="35"/>
      <c r="AF77" s="40">
        <f t="shared" si="45"/>
        <v>0</v>
      </c>
      <c r="AG77" s="40">
        <f t="shared" si="40"/>
        <v>0</v>
      </c>
      <c r="AH77" s="41">
        <f t="shared" si="46"/>
        <v>0</v>
      </c>
      <c r="AI77" s="42">
        <f t="shared" si="41"/>
        <v>0</v>
      </c>
    </row>
    <row r="78" spans="1:35" ht="12.75" hidden="1" customHeight="1" outlineLevel="1">
      <c r="A78" s="16">
        <v>10</v>
      </c>
      <c r="B78" s="32"/>
      <c r="C78" s="31"/>
      <c r="D78" s="32"/>
      <c r="E78" s="32"/>
      <c r="F78" s="32"/>
      <c r="G78" s="31"/>
      <c r="H78" s="31"/>
      <c r="I78" s="29"/>
      <c r="J78" s="34"/>
      <c r="K78" s="32"/>
      <c r="L78" s="35"/>
      <c r="M78" s="35"/>
      <c r="N78" s="35"/>
      <c r="O78" s="32"/>
      <c r="P78" s="32"/>
      <c r="Q78" s="35"/>
      <c r="R78" s="35"/>
      <c r="S78" s="35"/>
      <c r="T78" s="40">
        <f t="shared" si="42"/>
        <v>0</v>
      </c>
      <c r="U78" s="35"/>
      <c r="V78" s="35"/>
      <c r="W78" s="35"/>
      <c r="X78" s="40">
        <f t="shared" si="43"/>
        <v>0</v>
      </c>
      <c r="Y78" s="35"/>
      <c r="Z78" s="35"/>
      <c r="AA78" s="35"/>
      <c r="AB78" s="40">
        <f t="shared" si="44"/>
        <v>0</v>
      </c>
      <c r="AC78" s="35"/>
      <c r="AD78" s="35"/>
      <c r="AE78" s="35"/>
      <c r="AF78" s="40">
        <f t="shared" si="45"/>
        <v>0</v>
      </c>
      <c r="AG78" s="40">
        <f t="shared" si="40"/>
        <v>0</v>
      </c>
      <c r="AH78" s="41">
        <f t="shared" si="46"/>
        <v>0</v>
      </c>
      <c r="AI78" s="42">
        <f t="shared" si="41"/>
        <v>0</v>
      </c>
    </row>
    <row r="79" spans="1:35" ht="12.75" customHeight="1" collapsed="1">
      <c r="A79" s="181" t="s">
        <v>61</v>
      </c>
      <c r="B79" s="182"/>
      <c r="C79" s="182"/>
      <c r="D79" s="182"/>
      <c r="E79" s="182"/>
      <c r="F79" s="182"/>
      <c r="G79" s="182"/>
      <c r="H79" s="183"/>
      <c r="I79" s="55">
        <f>SUM(I69:I78)</f>
        <v>0</v>
      </c>
      <c r="J79" s="55">
        <f>SUM(J69:J78)</f>
        <v>0</v>
      </c>
      <c r="K79" s="56"/>
      <c r="L79" s="55">
        <f>SUM(L69:L78)</f>
        <v>0</v>
      </c>
      <c r="M79" s="55">
        <f>SUM(M69:M78)</f>
        <v>0</v>
      </c>
      <c r="N79" s="55">
        <f>SUM(N69:N78)</f>
        <v>0</v>
      </c>
      <c r="O79" s="57"/>
      <c r="P79" s="59"/>
      <c r="Q79" s="55">
        <f t="shared" ref="Q79:AG79" si="47">SUM(Q69:Q78)</f>
        <v>0</v>
      </c>
      <c r="R79" s="55">
        <f t="shared" si="47"/>
        <v>0</v>
      </c>
      <c r="S79" s="55">
        <f t="shared" si="47"/>
        <v>0</v>
      </c>
      <c r="T79" s="60">
        <f t="shared" si="47"/>
        <v>0</v>
      </c>
      <c r="U79" s="55">
        <f t="shared" si="47"/>
        <v>0</v>
      </c>
      <c r="V79" s="55">
        <f t="shared" si="47"/>
        <v>0</v>
      </c>
      <c r="W79" s="55">
        <f t="shared" si="47"/>
        <v>0</v>
      </c>
      <c r="X79" s="60">
        <f t="shared" si="47"/>
        <v>0</v>
      </c>
      <c r="Y79" s="55">
        <f t="shared" si="47"/>
        <v>0</v>
      </c>
      <c r="Z79" s="55">
        <f t="shared" si="47"/>
        <v>0</v>
      </c>
      <c r="AA79" s="55">
        <f t="shared" si="47"/>
        <v>0</v>
      </c>
      <c r="AB79" s="60">
        <f t="shared" si="47"/>
        <v>0</v>
      </c>
      <c r="AC79" s="55">
        <f t="shared" si="47"/>
        <v>0</v>
      </c>
      <c r="AD79" s="55">
        <f t="shared" si="47"/>
        <v>0</v>
      </c>
      <c r="AE79" s="55">
        <f t="shared" si="47"/>
        <v>0</v>
      </c>
      <c r="AF79" s="60">
        <f t="shared" si="47"/>
        <v>0</v>
      </c>
      <c r="AG79" s="53">
        <f t="shared" si="47"/>
        <v>0</v>
      </c>
      <c r="AH79" s="54">
        <f>IF(ISERROR(AG79/I79),0,AG79/I79)</f>
        <v>0</v>
      </c>
      <c r="AI79" s="54">
        <f>IF(ISERROR(AG79/$AG$191),0,AG79/$AG$191)</f>
        <v>0</v>
      </c>
    </row>
    <row r="80" spans="1:35" ht="12.75" customHeight="1">
      <c r="A80" s="36"/>
      <c r="B80" s="187" t="s">
        <v>16</v>
      </c>
      <c r="C80" s="188"/>
      <c r="D80" s="189"/>
      <c r="E80" s="18"/>
      <c r="F80" s="19"/>
      <c r="G80" s="20"/>
      <c r="H80" s="20"/>
      <c r="I80" s="21"/>
      <c r="J80" s="22"/>
      <c r="K80" s="23"/>
      <c r="L80" s="24"/>
      <c r="M80" s="24"/>
      <c r="N80" s="24"/>
      <c r="O80" s="19"/>
      <c r="P80" s="25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6"/>
      <c r="AI80" s="26"/>
    </row>
    <row r="81" spans="1:35" ht="12.75" hidden="1" customHeight="1" outlineLevel="1">
      <c r="A81" s="16">
        <v>1</v>
      </c>
      <c r="B81" s="28"/>
      <c r="C81" s="27"/>
      <c r="D81" s="28"/>
      <c r="E81" s="28"/>
      <c r="F81" s="28"/>
      <c r="G81" s="27"/>
      <c r="H81" s="27"/>
      <c r="I81" s="29"/>
      <c r="J81" s="30"/>
      <c r="K81" s="28"/>
      <c r="L81" s="35"/>
      <c r="M81" s="35"/>
      <c r="N81" s="35"/>
      <c r="O81" s="28"/>
      <c r="P81" s="28"/>
      <c r="Q81" s="35"/>
      <c r="R81" s="35"/>
      <c r="S81" s="35"/>
      <c r="T81" s="40">
        <f>SUM(Q81:S81)</f>
        <v>0</v>
      </c>
      <c r="U81" s="35"/>
      <c r="V81" s="35"/>
      <c r="W81" s="35"/>
      <c r="X81" s="40">
        <f>SUM(U81:W81)</f>
        <v>0</v>
      </c>
      <c r="Y81" s="35"/>
      <c r="Z81" s="35"/>
      <c r="AA81" s="35"/>
      <c r="AB81" s="40">
        <f>SUM(Y81:AA81)</f>
        <v>0</v>
      </c>
      <c r="AC81" s="35"/>
      <c r="AD81" s="35"/>
      <c r="AE81" s="35"/>
      <c r="AF81" s="40">
        <f>SUM(AC81:AE81)</f>
        <v>0</v>
      </c>
      <c r="AG81" s="40">
        <f t="shared" ref="AG81:AG90" si="48">SUM(T81,X81,AB81,AF81)</f>
        <v>0</v>
      </c>
      <c r="AH81" s="41">
        <f>IF(ISERROR(AG81/I81),0,AG81/I81)</f>
        <v>0</v>
      </c>
      <c r="AI81" s="42">
        <f t="shared" ref="AI81:AI90" si="49">IF(ISERROR(AG81/$AG$191),"-",AG81/$AG$191)</f>
        <v>0</v>
      </c>
    </row>
    <row r="82" spans="1:35" ht="12.75" hidden="1" customHeight="1" outlineLevel="1">
      <c r="A82" s="16">
        <v>2</v>
      </c>
      <c r="B82" s="32"/>
      <c r="C82" s="31"/>
      <c r="D82" s="32"/>
      <c r="E82" s="32"/>
      <c r="F82" s="32"/>
      <c r="G82" s="31"/>
      <c r="H82" s="31"/>
      <c r="I82" s="29"/>
      <c r="J82" s="33"/>
      <c r="K82" s="32"/>
      <c r="L82" s="35"/>
      <c r="M82" s="35"/>
      <c r="N82" s="35"/>
      <c r="O82" s="32"/>
      <c r="P82" s="32"/>
      <c r="Q82" s="35"/>
      <c r="R82" s="35"/>
      <c r="S82" s="35"/>
      <c r="T82" s="40">
        <f t="shared" ref="T82:T90" si="50">SUM(Q82:S82)</f>
        <v>0</v>
      </c>
      <c r="U82" s="35"/>
      <c r="V82" s="35"/>
      <c r="W82" s="35"/>
      <c r="X82" s="40">
        <f t="shared" ref="X82:X90" si="51">SUM(U82:W82)</f>
        <v>0</v>
      </c>
      <c r="Y82" s="35"/>
      <c r="Z82" s="35"/>
      <c r="AA82" s="35"/>
      <c r="AB82" s="40">
        <f t="shared" ref="AB82:AB90" si="52">SUM(Y82:AA82)</f>
        <v>0</v>
      </c>
      <c r="AC82" s="35"/>
      <c r="AD82" s="35"/>
      <c r="AE82" s="35"/>
      <c r="AF82" s="40">
        <f t="shared" ref="AF82:AF90" si="53">SUM(AC82:AE82)</f>
        <v>0</v>
      </c>
      <c r="AG82" s="40">
        <f t="shared" si="48"/>
        <v>0</v>
      </c>
      <c r="AH82" s="41">
        <f t="shared" ref="AH82:AH90" si="54">IF(ISERROR(AG82/I82),0,AG82/I82)</f>
        <v>0</v>
      </c>
      <c r="AI82" s="42">
        <f t="shared" si="49"/>
        <v>0</v>
      </c>
    </row>
    <row r="83" spans="1:35" ht="12.75" hidden="1" customHeight="1" outlineLevel="1">
      <c r="A83" s="16">
        <v>3</v>
      </c>
      <c r="B83" s="32"/>
      <c r="C83" s="31"/>
      <c r="D83" s="32"/>
      <c r="E83" s="32"/>
      <c r="F83" s="32"/>
      <c r="G83" s="31"/>
      <c r="H83" s="31"/>
      <c r="I83" s="29"/>
      <c r="J83" s="33"/>
      <c r="K83" s="32"/>
      <c r="L83" s="35"/>
      <c r="M83" s="35"/>
      <c r="N83" s="35"/>
      <c r="O83" s="32"/>
      <c r="P83" s="32"/>
      <c r="Q83" s="35"/>
      <c r="R83" s="35"/>
      <c r="S83" s="35"/>
      <c r="T83" s="40">
        <f t="shared" si="50"/>
        <v>0</v>
      </c>
      <c r="U83" s="35"/>
      <c r="V83" s="35"/>
      <c r="W83" s="35"/>
      <c r="X83" s="40">
        <f t="shared" si="51"/>
        <v>0</v>
      </c>
      <c r="Y83" s="35"/>
      <c r="Z83" s="35"/>
      <c r="AA83" s="35"/>
      <c r="AB83" s="40">
        <f t="shared" si="52"/>
        <v>0</v>
      </c>
      <c r="AC83" s="35"/>
      <c r="AD83" s="35"/>
      <c r="AE83" s="35"/>
      <c r="AF83" s="40">
        <f t="shared" si="53"/>
        <v>0</v>
      </c>
      <c r="AG83" s="40">
        <f t="shared" si="48"/>
        <v>0</v>
      </c>
      <c r="AH83" s="41">
        <f t="shared" si="54"/>
        <v>0</v>
      </c>
      <c r="AI83" s="42">
        <f t="shared" si="49"/>
        <v>0</v>
      </c>
    </row>
    <row r="84" spans="1:35" ht="12.75" hidden="1" customHeight="1" outlineLevel="1">
      <c r="A84" s="16">
        <v>4</v>
      </c>
      <c r="B84" s="32"/>
      <c r="C84" s="31"/>
      <c r="D84" s="32"/>
      <c r="E84" s="32"/>
      <c r="F84" s="32"/>
      <c r="G84" s="31"/>
      <c r="H84" s="31"/>
      <c r="I84" s="29"/>
      <c r="J84" s="33"/>
      <c r="K84" s="32"/>
      <c r="L84" s="35"/>
      <c r="M84" s="35"/>
      <c r="N84" s="35"/>
      <c r="O84" s="32"/>
      <c r="P84" s="32"/>
      <c r="Q84" s="35"/>
      <c r="R84" s="35"/>
      <c r="S84" s="35"/>
      <c r="T84" s="40">
        <f t="shared" si="50"/>
        <v>0</v>
      </c>
      <c r="U84" s="35"/>
      <c r="V84" s="35"/>
      <c r="W84" s="35"/>
      <c r="X84" s="40">
        <f t="shared" si="51"/>
        <v>0</v>
      </c>
      <c r="Y84" s="35"/>
      <c r="Z84" s="35"/>
      <c r="AA84" s="35"/>
      <c r="AB84" s="40">
        <f t="shared" si="52"/>
        <v>0</v>
      </c>
      <c r="AC84" s="35"/>
      <c r="AD84" s="35"/>
      <c r="AE84" s="35"/>
      <c r="AF84" s="40">
        <f t="shared" si="53"/>
        <v>0</v>
      </c>
      <c r="AG84" s="40">
        <f t="shared" si="48"/>
        <v>0</v>
      </c>
      <c r="AH84" s="41">
        <f t="shared" si="54"/>
        <v>0</v>
      </c>
      <c r="AI84" s="42">
        <f t="shared" si="49"/>
        <v>0</v>
      </c>
    </row>
    <row r="85" spans="1:35" ht="12.75" hidden="1" customHeight="1" outlineLevel="1">
      <c r="A85" s="16">
        <v>5</v>
      </c>
      <c r="B85" s="32"/>
      <c r="C85" s="31"/>
      <c r="D85" s="32"/>
      <c r="E85" s="32"/>
      <c r="F85" s="32"/>
      <c r="G85" s="31"/>
      <c r="H85" s="31"/>
      <c r="I85" s="29"/>
      <c r="J85" s="33"/>
      <c r="K85" s="32"/>
      <c r="L85" s="35"/>
      <c r="M85" s="35"/>
      <c r="N85" s="35"/>
      <c r="O85" s="32"/>
      <c r="P85" s="32"/>
      <c r="Q85" s="35"/>
      <c r="R85" s="35"/>
      <c r="S85" s="35"/>
      <c r="T85" s="40">
        <f t="shared" si="50"/>
        <v>0</v>
      </c>
      <c r="U85" s="35"/>
      <c r="V85" s="35"/>
      <c r="W85" s="35"/>
      <c r="X85" s="40">
        <f t="shared" si="51"/>
        <v>0</v>
      </c>
      <c r="Y85" s="35"/>
      <c r="Z85" s="35"/>
      <c r="AA85" s="35"/>
      <c r="AB85" s="40">
        <f t="shared" si="52"/>
        <v>0</v>
      </c>
      <c r="AC85" s="35"/>
      <c r="AD85" s="35"/>
      <c r="AE85" s="35"/>
      <c r="AF85" s="40">
        <f t="shared" si="53"/>
        <v>0</v>
      </c>
      <c r="AG85" s="40">
        <f t="shared" si="48"/>
        <v>0</v>
      </c>
      <c r="AH85" s="41">
        <f t="shared" si="54"/>
        <v>0</v>
      </c>
      <c r="AI85" s="42">
        <f t="shared" si="49"/>
        <v>0</v>
      </c>
    </row>
    <row r="86" spans="1:35" ht="12.75" hidden="1" customHeight="1" outlineLevel="1">
      <c r="A86" s="16">
        <v>6</v>
      </c>
      <c r="B86" s="32"/>
      <c r="C86" s="31"/>
      <c r="D86" s="32"/>
      <c r="E86" s="32"/>
      <c r="F86" s="32"/>
      <c r="G86" s="31"/>
      <c r="H86" s="31"/>
      <c r="I86" s="29"/>
      <c r="J86" s="33"/>
      <c r="K86" s="32"/>
      <c r="L86" s="35"/>
      <c r="M86" s="35"/>
      <c r="N86" s="35"/>
      <c r="O86" s="32"/>
      <c r="P86" s="32"/>
      <c r="Q86" s="35"/>
      <c r="R86" s="35"/>
      <c r="S86" s="35"/>
      <c r="T86" s="40">
        <f t="shared" si="50"/>
        <v>0</v>
      </c>
      <c r="U86" s="35"/>
      <c r="V86" s="35"/>
      <c r="W86" s="35"/>
      <c r="X86" s="40">
        <f t="shared" si="51"/>
        <v>0</v>
      </c>
      <c r="Y86" s="35"/>
      <c r="Z86" s="35"/>
      <c r="AA86" s="35"/>
      <c r="AB86" s="40">
        <f t="shared" si="52"/>
        <v>0</v>
      </c>
      <c r="AC86" s="35"/>
      <c r="AD86" s="35"/>
      <c r="AE86" s="35"/>
      <c r="AF86" s="40">
        <f t="shared" si="53"/>
        <v>0</v>
      </c>
      <c r="AG86" s="40">
        <f t="shared" si="48"/>
        <v>0</v>
      </c>
      <c r="AH86" s="41">
        <f t="shared" si="54"/>
        <v>0</v>
      </c>
      <c r="AI86" s="42">
        <f t="shared" si="49"/>
        <v>0</v>
      </c>
    </row>
    <row r="87" spans="1:35" ht="12.75" hidden="1" customHeight="1" outlineLevel="1">
      <c r="A87" s="16">
        <v>7</v>
      </c>
      <c r="B87" s="32"/>
      <c r="C87" s="31"/>
      <c r="D87" s="32"/>
      <c r="E87" s="32"/>
      <c r="F87" s="32"/>
      <c r="G87" s="31"/>
      <c r="H87" s="31"/>
      <c r="I87" s="29"/>
      <c r="J87" s="33"/>
      <c r="K87" s="32"/>
      <c r="L87" s="35"/>
      <c r="M87" s="35"/>
      <c r="N87" s="35"/>
      <c r="O87" s="32"/>
      <c r="P87" s="32"/>
      <c r="Q87" s="35"/>
      <c r="R87" s="35"/>
      <c r="S87" s="35"/>
      <c r="T87" s="40">
        <f t="shared" si="50"/>
        <v>0</v>
      </c>
      <c r="U87" s="35"/>
      <c r="V87" s="35"/>
      <c r="W87" s="35"/>
      <c r="X87" s="40">
        <f t="shared" si="51"/>
        <v>0</v>
      </c>
      <c r="Y87" s="35"/>
      <c r="Z87" s="35"/>
      <c r="AA87" s="35"/>
      <c r="AB87" s="40">
        <f t="shared" si="52"/>
        <v>0</v>
      </c>
      <c r="AC87" s="35"/>
      <c r="AD87" s="35"/>
      <c r="AE87" s="35"/>
      <c r="AF87" s="40">
        <f t="shared" si="53"/>
        <v>0</v>
      </c>
      <c r="AG87" s="40">
        <f t="shared" si="48"/>
        <v>0</v>
      </c>
      <c r="AH87" s="41">
        <f t="shared" si="54"/>
        <v>0</v>
      </c>
      <c r="AI87" s="42">
        <f t="shared" si="49"/>
        <v>0</v>
      </c>
    </row>
    <row r="88" spans="1:35" ht="12.75" hidden="1" customHeight="1" outlineLevel="1">
      <c r="A88" s="16">
        <v>8</v>
      </c>
      <c r="B88" s="32"/>
      <c r="C88" s="31"/>
      <c r="D88" s="32"/>
      <c r="E88" s="32"/>
      <c r="F88" s="32"/>
      <c r="G88" s="31"/>
      <c r="H88" s="31"/>
      <c r="I88" s="29"/>
      <c r="J88" s="33"/>
      <c r="K88" s="32"/>
      <c r="L88" s="35"/>
      <c r="M88" s="35"/>
      <c r="N88" s="35"/>
      <c r="O88" s="32"/>
      <c r="P88" s="32"/>
      <c r="Q88" s="35"/>
      <c r="R88" s="35"/>
      <c r="S88" s="35"/>
      <c r="T88" s="40">
        <f t="shared" si="50"/>
        <v>0</v>
      </c>
      <c r="U88" s="35"/>
      <c r="V88" s="35"/>
      <c r="W88" s="35"/>
      <c r="X88" s="40">
        <f t="shared" si="51"/>
        <v>0</v>
      </c>
      <c r="Y88" s="35"/>
      <c r="Z88" s="35"/>
      <c r="AA88" s="35"/>
      <c r="AB88" s="40">
        <f t="shared" si="52"/>
        <v>0</v>
      </c>
      <c r="AC88" s="35"/>
      <c r="AD88" s="35"/>
      <c r="AE88" s="35"/>
      <c r="AF88" s="40">
        <f t="shared" si="53"/>
        <v>0</v>
      </c>
      <c r="AG88" s="40">
        <f t="shared" si="48"/>
        <v>0</v>
      </c>
      <c r="AH88" s="41">
        <f t="shared" si="54"/>
        <v>0</v>
      </c>
      <c r="AI88" s="42">
        <f t="shared" si="49"/>
        <v>0</v>
      </c>
    </row>
    <row r="89" spans="1:35" ht="12.75" hidden="1" customHeight="1" outlineLevel="1">
      <c r="A89" s="16">
        <v>9</v>
      </c>
      <c r="B89" s="32"/>
      <c r="C89" s="31"/>
      <c r="D89" s="32"/>
      <c r="E89" s="32"/>
      <c r="F89" s="32"/>
      <c r="G89" s="31"/>
      <c r="H89" s="31"/>
      <c r="I89" s="29"/>
      <c r="J89" s="33"/>
      <c r="K89" s="32"/>
      <c r="L89" s="35"/>
      <c r="M89" s="35"/>
      <c r="N89" s="35"/>
      <c r="O89" s="32"/>
      <c r="P89" s="32"/>
      <c r="Q89" s="35"/>
      <c r="R89" s="35"/>
      <c r="S89" s="35"/>
      <c r="T89" s="40">
        <f t="shared" si="50"/>
        <v>0</v>
      </c>
      <c r="U89" s="35"/>
      <c r="V89" s="35"/>
      <c r="W89" s="35"/>
      <c r="X89" s="40">
        <f t="shared" si="51"/>
        <v>0</v>
      </c>
      <c r="Y89" s="35"/>
      <c r="Z89" s="35"/>
      <c r="AA89" s="35"/>
      <c r="AB89" s="40">
        <f t="shared" si="52"/>
        <v>0</v>
      </c>
      <c r="AC89" s="35"/>
      <c r="AD89" s="35"/>
      <c r="AE89" s="35"/>
      <c r="AF89" s="40">
        <f t="shared" si="53"/>
        <v>0</v>
      </c>
      <c r="AG89" s="40">
        <f t="shared" si="48"/>
        <v>0</v>
      </c>
      <c r="AH89" s="41">
        <f t="shared" si="54"/>
        <v>0</v>
      </c>
      <c r="AI89" s="42">
        <f t="shared" si="49"/>
        <v>0</v>
      </c>
    </row>
    <row r="90" spans="1:35" ht="12.75" hidden="1" customHeight="1" outlineLevel="1">
      <c r="A90" s="16">
        <v>10</v>
      </c>
      <c r="B90" s="32"/>
      <c r="C90" s="31"/>
      <c r="D90" s="32"/>
      <c r="E90" s="32"/>
      <c r="F90" s="32"/>
      <c r="G90" s="31"/>
      <c r="H90" s="31"/>
      <c r="I90" s="29"/>
      <c r="J90" s="34"/>
      <c r="K90" s="32"/>
      <c r="L90" s="35"/>
      <c r="M90" s="35"/>
      <c r="N90" s="35"/>
      <c r="O90" s="32"/>
      <c r="P90" s="32"/>
      <c r="Q90" s="35"/>
      <c r="R90" s="35"/>
      <c r="S90" s="35"/>
      <c r="T90" s="40">
        <f t="shared" si="50"/>
        <v>0</v>
      </c>
      <c r="U90" s="35"/>
      <c r="V90" s="35"/>
      <c r="W90" s="35"/>
      <c r="X90" s="40">
        <f t="shared" si="51"/>
        <v>0</v>
      </c>
      <c r="Y90" s="35"/>
      <c r="Z90" s="35"/>
      <c r="AA90" s="35"/>
      <c r="AB90" s="40">
        <f t="shared" si="52"/>
        <v>0</v>
      </c>
      <c r="AC90" s="35"/>
      <c r="AD90" s="35"/>
      <c r="AE90" s="35"/>
      <c r="AF90" s="40">
        <f t="shared" si="53"/>
        <v>0</v>
      </c>
      <c r="AG90" s="40">
        <f t="shared" si="48"/>
        <v>0</v>
      </c>
      <c r="AH90" s="41">
        <f t="shared" si="54"/>
        <v>0</v>
      </c>
      <c r="AI90" s="42">
        <f t="shared" si="49"/>
        <v>0</v>
      </c>
    </row>
    <row r="91" spans="1:35" ht="12.75" customHeight="1" collapsed="1">
      <c r="A91" s="181" t="s">
        <v>62</v>
      </c>
      <c r="B91" s="182"/>
      <c r="C91" s="182"/>
      <c r="D91" s="182"/>
      <c r="E91" s="182"/>
      <c r="F91" s="182"/>
      <c r="G91" s="182"/>
      <c r="H91" s="183"/>
      <c r="I91" s="55">
        <f>SUM(I81:I90)</f>
        <v>0</v>
      </c>
      <c r="J91" s="55">
        <f>SUM(J81:J90)</f>
        <v>0</v>
      </c>
      <c r="K91" s="56"/>
      <c r="L91" s="55">
        <f>SUM(L81:L90)</f>
        <v>0</v>
      </c>
      <c r="M91" s="55">
        <f>SUM(M81:M90)</f>
        <v>0</v>
      </c>
      <c r="N91" s="55">
        <f>SUM(N81:N90)</f>
        <v>0</v>
      </c>
      <c r="O91" s="57"/>
      <c r="P91" s="59"/>
      <c r="Q91" s="55">
        <f t="shared" ref="Q91:AG91" si="55">SUM(Q81:Q90)</f>
        <v>0</v>
      </c>
      <c r="R91" s="55">
        <f t="shared" si="55"/>
        <v>0</v>
      </c>
      <c r="S91" s="55">
        <f t="shared" si="55"/>
        <v>0</v>
      </c>
      <c r="T91" s="60">
        <f t="shared" si="55"/>
        <v>0</v>
      </c>
      <c r="U91" s="55">
        <f t="shared" si="55"/>
        <v>0</v>
      </c>
      <c r="V91" s="55">
        <f t="shared" si="55"/>
        <v>0</v>
      </c>
      <c r="W91" s="55">
        <f t="shared" si="55"/>
        <v>0</v>
      </c>
      <c r="X91" s="60">
        <f t="shared" si="55"/>
        <v>0</v>
      </c>
      <c r="Y91" s="55">
        <f t="shared" si="55"/>
        <v>0</v>
      </c>
      <c r="Z91" s="55">
        <f t="shared" si="55"/>
        <v>0</v>
      </c>
      <c r="AA91" s="55">
        <f t="shared" si="55"/>
        <v>0</v>
      </c>
      <c r="AB91" s="60">
        <f t="shared" si="55"/>
        <v>0</v>
      </c>
      <c r="AC91" s="55">
        <f t="shared" si="55"/>
        <v>0</v>
      </c>
      <c r="AD91" s="55">
        <f t="shared" si="55"/>
        <v>0</v>
      </c>
      <c r="AE91" s="55">
        <f t="shared" si="55"/>
        <v>0</v>
      </c>
      <c r="AF91" s="60">
        <f t="shared" si="55"/>
        <v>0</v>
      </c>
      <c r="AG91" s="53">
        <f t="shared" si="55"/>
        <v>0</v>
      </c>
      <c r="AH91" s="54">
        <f>IF(ISERROR(AG91/I91),0,AG91/I91)</f>
        <v>0</v>
      </c>
      <c r="AI91" s="54">
        <f>IF(ISERROR(AG91/$AG$191),0,AG91/$AG$191)</f>
        <v>0</v>
      </c>
    </row>
    <row r="92" spans="1:35" ht="12.75" customHeight="1">
      <c r="A92" s="36"/>
      <c r="B92" s="187" t="s">
        <v>63</v>
      </c>
      <c r="C92" s="188"/>
      <c r="D92" s="189"/>
      <c r="E92" s="18"/>
      <c r="F92" s="19"/>
      <c r="G92" s="20"/>
      <c r="H92" s="20"/>
      <c r="I92" s="21"/>
      <c r="J92" s="22"/>
      <c r="K92" s="23"/>
      <c r="L92" s="24"/>
      <c r="M92" s="24"/>
      <c r="N92" s="24"/>
      <c r="O92" s="19"/>
      <c r="P92" s="25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6"/>
      <c r="AI92" s="26"/>
    </row>
    <row r="93" spans="1:35" ht="12.75" hidden="1" customHeight="1" outlineLevel="1">
      <c r="A93" s="16">
        <v>1</v>
      </c>
      <c r="B93" s="28"/>
      <c r="C93" s="27"/>
      <c r="D93" s="28"/>
      <c r="E93" s="28"/>
      <c r="F93" s="28"/>
      <c r="G93" s="27"/>
      <c r="H93" s="27"/>
      <c r="I93" s="29"/>
      <c r="J93" s="30"/>
      <c r="K93" s="28"/>
      <c r="L93" s="35"/>
      <c r="M93" s="35"/>
      <c r="N93" s="35"/>
      <c r="O93" s="28"/>
      <c r="P93" s="28"/>
      <c r="Q93" s="35"/>
      <c r="R93" s="35"/>
      <c r="S93" s="35"/>
      <c r="T93" s="40">
        <f>SUM(Q93:S93)</f>
        <v>0</v>
      </c>
      <c r="U93" s="35"/>
      <c r="V93" s="35"/>
      <c r="W93" s="35"/>
      <c r="X93" s="40">
        <f>SUM(U93:W93)</f>
        <v>0</v>
      </c>
      <c r="Y93" s="35"/>
      <c r="Z93" s="35"/>
      <c r="AA93" s="35"/>
      <c r="AB93" s="40">
        <f>SUM(Y93:AA93)</f>
        <v>0</v>
      </c>
      <c r="AC93" s="35"/>
      <c r="AD93" s="35"/>
      <c r="AE93" s="35"/>
      <c r="AF93" s="40">
        <f>SUM(AC93:AE93)</f>
        <v>0</v>
      </c>
      <c r="AG93" s="40">
        <f t="shared" ref="AG93:AG102" si="56">SUM(T93,X93,AB93,AF93)</f>
        <v>0</v>
      </c>
      <c r="AH93" s="41">
        <f>IF(ISERROR(AG93/I93),0,AG93/I93)</f>
        <v>0</v>
      </c>
      <c r="AI93" s="42">
        <f t="shared" ref="AI93:AI102" si="57">IF(ISERROR(AG93/$AG$191),"-",AG93/$AG$191)</f>
        <v>0</v>
      </c>
    </row>
    <row r="94" spans="1:35" ht="12.75" hidden="1" customHeight="1" outlineLevel="1">
      <c r="A94" s="16">
        <v>2</v>
      </c>
      <c r="B94" s="32"/>
      <c r="C94" s="31"/>
      <c r="D94" s="32"/>
      <c r="E94" s="32"/>
      <c r="F94" s="32"/>
      <c r="G94" s="31"/>
      <c r="H94" s="31"/>
      <c r="I94" s="29"/>
      <c r="J94" s="33"/>
      <c r="K94" s="32"/>
      <c r="L94" s="35"/>
      <c r="M94" s="35"/>
      <c r="N94" s="35"/>
      <c r="O94" s="32"/>
      <c r="P94" s="32"/>
      <c r="Q94" s="35"/>
      <c r="R94" s="35"/>
      <c r="S94" s="35"/>
      <c r="T94" s="40">
        <f t="shared" ref="T94:T102" si="58">SUM(Q94:S94)</f>
        <v>0</v>
      </c>
      <c r="U94" s="35"/>
      <c r="V94" s="35"/>
      <c r="W94" s="35"/>
      <c r="X94" s="40">
        <f t="shared" ref="X94:X102" si="59">SUM(U94:W94)</f>
        <v>0</v>
      </c>
      <c r="Y94" s="35"/>
      <c r="Z94" s="35"/>
      <c r="AA94" s="35"/>
      <c r="AB94" s="40">
        <f t="shared" ref="AB94:AB102" si="60">SUM(Y94:AA94)</f>
        <v>0</v>
      </c>
      <c r="AC94" s="35"/>
      <c r="AD94" s="35"/>
      <c r="AE94" s="35"/>
      <c r="AF94" s="40">
        <f t="shared" ref="AF94:AF102" si="61">SUM(AC94:AE94)</f>
        <v>0</v>
      </c>
      <c r="AG94" s="40">
        <f t="shared" si="56"/>
        <v>0</v>
      </c>
      <c r="AH94" s="41">
        <f t="shared" ref="AH94:AH102" si="62">IF(ISERROR(AG94/I94),0,AG94/I94)</f>
        <v>0</v>
      </c>
      <c r="AI94" s="42">
        <f t="shared" si="57"/>
        <v>0</v>
      </c>
    </row>
    <row r="95" spans="1:35" ht="12.75" hidden="1" customHeight="1" outlineLevel="1">
      <c r="A95" s="16">
        <v>3</v>
      </c>
      <c r="B95" s="32"/>
      <c r="C95" s="31"/>
      <c r="D95" s="32"/>
      <c r="E95" s="32"/>
      <c r="F95" s="32"/>
      <c r="G95" s="31"/>
      <c r="H95" s="31"/>
      <c r="I95" s="29"/>
      <c r="J95" s="33"/>
      <c r="K95" s="32"/>
      <c r="L95" s="35"/>
      <c r="M95" s="35"/>
      <c r="N95" s="35"/>
      <c r="O95" s="32"/>
      <c r="P95" s="32"/>
      <c r="Q95" s="35"/>
      <c r="R95" s="35"/>
      <c r="S95" s="35"/>
      <c r="T95" s="40">
        <f t="shared" si="58"/>
        <v>0</v>
      </c>
      <c r="U95" s="35"/>
      <c r="V95" s="35"/>
      <c r="W95" s="35"/>
      <c r="X95" s="40">
        <f t="shared" si="59"/>
        <v>0</v>
      </c>
      <c r="Y95" s="35"/>
      <c r="Z95" s="35"/>
      <c r="AA95" s="35"/>
      <c r="AB95" s="40">
        <f t="shared" si="60"/>
        <v>0</v>
      </c>
      <c r="AC95" s="35"/>
      <c r="AD95" s="35"/>
      <c r="AE95" s="35"/>
      <c r="AF95" s="40">
        <f t="shared" si="61"/>
        <v>0</v>
      </c>
      <c r="AG95" s="40">
        <f t="shared" si="56"/>
        <v>0</v>
      </c>
      <c r="AH95" s="41">
        <f t="shared" si="62"/>
        <v>0</v>
      </c>
      <c r="AI95" s="42">
        <f t="shared" si="57"/>
        <v>0</v>
      </c>
    </row>
    <row r="96" spans="1:35" ht="12.75" hidden="1" customHeight="1" outlineLevel="1">
      <c r="A96" s="16">
        <v>4</v>
      </c>
      <c r="B96" s="32"/>
      <c r="C96" s="31"/>
      <c r="D96" s="32"/>
      <c r="E96" s="32"/>
      <c r="F96" s="32"/>
      <c r="G96" s="31"/>
      <c r="H96" s="31"/>
      <c r="I96" s="29"/>
      <c r="J96" s="33"/>
      <c r="K96" s="32"/>
      <c r="L96" s="35"/>
      <c r="M96" s="35"/>
      <c r="N96" s="35"/>
      <c r="O96" s="32"/>
      <c r="P96" s="32"/>
      <c r="Q96" s="35"/>
      <c r="R96" s="35"/>
      <c r="S96" s="35"/>
      <c r="T96" s="40">
        <f t="shared" si="58"/>
        <v>0</v>
      </c>
      <c r="U96" s="35"/>
      <c r="V96" s="35"/>
      <c r="W96" s="35"/>
      <c r="X96" s="40">
        <f t="shared" si="59"/>
        <v>0</v>
      </c>
      <c r="Y96" s="35"/>
      <c r="Z96" s="35"/>
      <c r="AA96" s="35"/>
      <c r="AB96" s="40">
        <f t="shared" si="60"/>
        <v>0</v>
      </c>
      <c r="AC96" s="35"/>
      <c r="AD96" s="35"/>
      <c r="AE96" s="35"/>
      <c r="AF96" s="40">
        <f t="shared" si="61"/>
        <v>0</v>
      </c>
      <c r="AG96" s="40">
        <f t="shared" si="56"/>
        <v>0</v>
      </c>
      <c r="AH96" s="41">
        <f t="shared" si="62"/>
        <v>0</v>
      </c>
      <c r="AI96" s="42">
        <f t="shared" si="57"/>
        <v>0</v>
      </c>
    </row>
    <row r="97" spans="1:35" ht="12.75" hidden="1" customHeight="1" outlineLevel="1">
      <c r="A97" s="16">
        <v>5</v>
      </c>
      <c r="B97" s="32"/>
      <c r="C97" s="31"/>
      <c r="D97" s="32"/>
      <c r="E97" s="32"/>
      <c r="F97" s="32"/>
      <c r="G97" s="31"/>
      <c r="H97" s="31"/>
      <c r="I97" s="29"/>
      <c r="J97" s="33"/>
      <c r="K97" s="32"/>
      <c r="L97" s="35"/>
      <c r="M97" s="35"/>
      <c r="N97" s="35"/>
      <c r="O97" s="32"/>
      <c r="P97" s="32"/>
      <c r="Q97" s="35"/>
      <c r="R97" s="35"/>
      <c r="S97" s="35"/>
      <c r="T97" s="40">
        <f t="shared" si="58"/>
        <v>0</v>
      </c>
      <c r="U97" s="35"/>
      <c r="V97" s="35"/>
      <c r="W97" s="35"/>
      <c r="X97" s="40">
        <f t="shared" si="59"/>
        <v>0</v>
      </c>
      <c r="Y97" s="35"/>
      <c r="Z97" s="35"/>
      <c r="AA97" s="35"/>
      <c r="AB97" s="40">
        <f t="shared" si="60"/>
        <v>0</v>
      </c>
      <c r="AC97" s="35"/>
      <c r="AD97" s="35"/>
      <c r="AE97" s="35"/>
      <c r="AF97" s="40">
        <f t="shared" si="61"/>
        <v>0</v>
      </c>
      <c r="AG97" s="40">
        <f t="shared" si="56"/>
        <v>0</v>
      </c>
      <c r="AH97" s="41">
        <f t="shared" si="62"/>
        <v>0</v>
      </c>
      <c r="AI97" s="42">
        <f t="shared" si="57"/>
        <v>0</v>
      </c>
    </row>
    <row r="98" spans="1:35" ht="12.75" hidden="1" customHeight="1" outlineLevel="1">
      <c r="A98" s="16">
        <v>6</v>
      </c>
      <c r="B98" s="32"/>
      <c r="C98" s="31"/>
      <c r="D98" s="32"/>
      <c r="E98" s="32"/>
      <c r="F98" s="32"/>
      <c r="G98" s="31"/>
      <c r="H98" s="31"/>
      <c r="I98" s="29"/>
      <c r="J98" s="33"/>
      <c r="K98" s="32"/>
      <c r="L98" s="35"/>
      <c r="M98" s="35"/>
      <c r="N98" s="35"/>
      <c r="O98" s="32"/>
      <c r="P98" s="32"/>
      <c r="Q98" s="35"/>
      <c r="R98" s="35"/>
      <c r="S98" s="35"/>
      <c r="T98" s="40">
        <f t="shared" si="58"/>
        <v>0</v>
      </c>
      <c r="U98" s="35"/>
      <c r="V98" s="35"/>
      <c r="W98" s="35"/>
      <c r="X98" s="40">
        <f t="shared" si="59"/>
        <v>0</v>
      </c>
      <c r="Y98" s="35"/>
      <c r="Z98" s="35"/>
      <c r="AA98" s="35"/>
      <c r="AB98" s="40">
        <f t="shared" si="60"/>
        <v>0</v>
      </c>
      <c r="AC98" s="35"/>
      <c r="AD98" s="35"/>
      <c r="AE98" s="35"/>
      <c r="AF98" s="40">
        <f t="shared" si="61"/>
        <v>0</v>
      </c>
      <c r="AG98" s="40">
        <f t="shared" si="56"/>
        <v>0</v>
      </c>
      <c r="AH98" s="41">
        <f t="shared" si="62"/>
        <v>0</v>
      </c>
      <c r="AI98" s="42">
        <f t="shared" si="57"/>
        <v>0</v>
      </c>
    </row>
    <row r="99" spans="1:35" ht="12.75" hidden="1" customHeight="1" outlineLevel="1">
      <c r="A99" s="16">
        <v>7</v>
      </c>
      <c r="B99" s="32"/>
      <c r="C99" s="31"/>
      <c r="D99" s="32"/>
      <c r="E99" s="32"/>
      <c r="F99" s="32"/>
      <c r="G99" s="31"/>
      <c r="H99" s="31"/>
      <c r="I99" s="29"/>
      <c r="J99" s="33"/>
      <c r="K99" s="32"/>
      <c r="L99" s="35"/>
      <c r="M99" s="35"/>
      <c r="N99" s="35"/>
      <c r="O99" s="32"/>
      <c r="P99" s="32"/>
      <c r="Q99" s="35"/>
      <c r="R99" s="35"/>
      <c r="S99" s="35"/>
      <c r="T99" s="40">
        <f t="shared" si="58"/>
        <v>0</v>
      </c>
      <c r="U99" s="35"/>
      <c r="V99" s="35"/>
      <c r="W99" s="35"/>
      <c r="X99" s="40">
        <f t="shared" si="59"/>
        <v>0</v>
      </c>
      <c r="Y99" s="35"/>
      <c r="Z99" s="35"/>
      <c r="AA99" s="35"/>
      <c r="AB99" s="40">
        <f t="shared" si="60"/>
        <v>0</v>
      </c>
      <c r="AC99" s="35"/>
      <c r="AD99" s="35"/>
      <c r="AE99" s="35"/>
      <c r="AF99" s="40">
        <f t="shared" si="61"/>
        <v>0</v>
      </c>
      <c r="AG99" s="40">
        <f t="shared" si="56"/>
        <v>0</v>
      </c>
      <c r="AH99" s="41">
        <f t="shared" si="62"/>
        <v>0</v>
      </c>
      <c r="AI99" s="42">
        <f t="shared" si="57"/>
        <v>0</v>
      </c>
    </row>
    <row r="100" spans="1:35" ht="12.75" hidden="1" customHeight="1" outlineLevel="1">
      <c r="A100" s="16">
        <v>8</v>
      </c>
      <c r="B100" s="32"/>
      <c r="C100" s="31"/>
      <c r="D100" s="32"/>
      <c r="E100" s="32"/>
      <c r="F100" s="32"/>
      <c r="G100" s="31"/>
      <c r="H100" s="31"/>
      <c r="I100" s="29"/>
      <c r="J100" s="33"/>
      <c r="K100" s="32"/>
      <c r="L100" s="35"/>
      <c r="M100" s="35"/>
      <c r="N100" s="35"/>
      <c r="O100" s="32"/>
      <c r="P100" s="32"/>
      <c r="Q100" s="35"/>
      <c r="R100" s="35"/>
      <c r="S100" s="35"/>
      <c r="T100" s="40">
        <f t="shared" si="58"/>
        <v>0</v>
      </c>
      <c r="U100" s="35"/>
      <c r="V100" s="35"/>
      <c r="W100" s="35"/>
      <c r="X100" s="40">
        <f t="shared" si="59"/>
        <v>0</v>
      </c>
      <c r="Y100" s="35"/>
      <c r="Z100" s="35"/>
      <c r="AA100" s="35"/>
      <c r="AB100" s="40">
        <f t="shared" si="60"/>
        <v>0</v>
      </c>
      <c r="AC100" s="35"/>
      <c r="AD100" s="35"/>
      <c r="AE100" s="35"/>
      <c r="AF100" s="40">
        <f t="shared" si="61"/>
        <v>0</v>
      </c>
      <c r="AG100" s="40">
        <f t="shared" si="56"/>
        <v>0</v>
      </c>
      <c r="AH100" s="41">
        <f t="shared" si="62"/>
        <v>0</v>
      </c>
      <c r="AI100" s="42">
        <f t="shared" si="57"/>
        <v>0</v>
      </c>
    </row>
    <row r="101" spans="1:35" ht="12.75" hidden="1" customHeight="1" outlineLevel="1">
      <c r="A101" s="16">
        <v>9</v>
      </c>
      <c r="B101" s="32"/>
      <c r="C101" s="31"/>
      <c r="D101" s="32"/>
      <c r="E101" s="32"/>
      <c r="F101" s="32"/>
      <c r="G101" s="31"/>
      <c r="H101" s="31"/>
      <c r="I101" s="29"/>
      <c r="J101" s="33"/>
      <c r="K101" s="32"/>
      <c r="L101" s="35"/>
      <c r="M101" s="35"/>
      <c r="N101" s="35"/>
      <c r="O101" s="32"/>
      <c r="P101" s="32"/>
      <c r="Q101" s="35"/>
      <c r="R101" s="35"/>
      <c r="S101" s="35"/>
      <c r="T101" s="40">
        <f t="shared" si="58"/>
        <v>0</v>
      </c>
      <c r="U101" s="35"/>
      <c r="V101" s="35"/>
      <c r="W101" s="35"/>
      <c r="X101" s="40">
        <f t="shared" si="59"/>
        <v>0</v>
      </c>
      <c r="Y101" s="35"/>
      <c r="Z101" s="35"/>
      <c r="AA101" s="35"/>
      <c r="AB101" s="40">
        <f t="shared" si="60"/>
        <v>0</v>
      </c>
      <c r="AC101" s="35"/>
      <c r="AD101" s="35"/>
      <c r="AE101" s="35"/>
      <c r="AF101" s="40">
        <f t="shared" si="61"/>
        <v>0</v>
      </c>
      <c r="AG101" s="40">
        <f t="shared" si="56"/>
        <v>0</v>
      </c>
      <c r="AH101" s="41">
        <f t="shared" si="62"/>
        <v>0</v>
      </c>
      <c r="AI101" s="42">
        <f t="shared" si="57"/>
        <v>0</v>
      </c>
    </row>
    <row r="102" spans="1:35" ht="12.75" hidden="1" customHeight="1" outlineLevel="1">
      <c r="A102" s="16">
        <v>10</v>
      </c>
      <c r="B102" s="32"/>
      <c r="C102" s="31"/>
      <c r="D102" s="32"/>
      <c r="E102" s="32"/>
      <c r="F102" s="32"/>
      <c r="G102" s="31"/>
      <c r="H102" s="31"/>
      <c r="I102" s="29"/>
      <c r="J102" s="34"/>
      <c r="K102" s="32"/>
      <c r="L102" s="35"/>
      <c r="M102" s="35"/>
      <c r="N102" s="35"/>
      <c r="O102" s="32"/>
      <c r="P102" s="32"/>
      <c r="Q102" s="35"/>
      <c r="R102" s="35"/>
      <c r="S102" s="35"/>
      <c r="T102" s="40">
        <f t="shared" si="58"/>
        <v>0</v>
      </c>
      <c r="U102" s="35"/>
      <c r="V102" s="35"/>
      <c r="W102" s="35"/>
      <c r="X102" s="40">
        <f t="shared" si="59"/>
        <v>0</v>
      </c>
      <c r="Y102" s="35"/>
      <c r="Z102" s="35"/>
      <c r="AA102" s="35"/>
      <c r="AB102" s="40">
        <f t="shared" si="60"/>
        <v>0</v>
      </c>
      <c r="AC102" s="35"/>
      <c r="AD102" s="35"/>
      <c r="AE102" s="35"/>
      <c r="AF102" s="40">
        <f t="shared" si="61"/>
        <v>0</v>
      </c>
      <c r="AG102" s="40">
        <f t="shared" si="56"/>
        <v>0</v>
      </c>
      <c r="AH102" s="41">
        <f t="shared" si="62"/>
        <v>0</v>
      </c>
      <c r="AI102" s="42">
        <f t="shared" si="57"/>
        <v>0</v>
      </c>
    </row>
    <row r="103" spans="1:35" ht="12.75" customHeight="1" collapsed="1">
      <c r="A103" s="181" t="s">
        <v>64</v>
      </c>
      <c r="B103" s="182"/>
      <c r="C103" s="182"/>
      <c r="D103" s="182"/>
      <c r="E103" s="182"/>
      <c r="F103" s="182"/>
      <c r="G103" s="182"/>
      <c r="H103" s="183"/>
      <c r="I103" s="55">
        <f>SUM(I93:I102)</f>
        <v>0</v>
      </c>
      <c r="J103" s="55">
        <f>SUM(J93:J102)</f>
        <v>0</v>
      </c>
      <c r="K103" s="56"/>
      <c r="L103" s="55">
        <f>SUM(L93:L102)</f>
        <v>0</v>
      </c>
      <c r="M103" s="55">
        <f>SUM(M93:M102)</f>
        <v>0</v>
      </c>
      <c r="N103" s="55">
        <f>SUM(N93:N102)</f>
        <v>0</v>
      </c>
      <c r="O103" s="57"/>
      <c r="P103" s="59"/>
      <c r="Q103" s="55">
        <f t="shared" ref="Q103:AG103" si="63">SUM(Q93:Q102)</f>
        <v>0</v>
      </c>
      <c r="R103" s="55">
        <f t="shared" si="63"/>
        <v>0</v>
      </c>
      <c r="S103" s="55">
        <f t="shared" si="63"/>
        <v>0</v>
      </c>
      <c r="T103" s="60">
        <f t="shared" si="63"/>
        <v>0</v>
      </c>
      <c r="U103" s="55">
        <f t="shared" si="63"/>
        <v>0</v>
      </c>
      <c r="V103" s="55">
        <f t="shared" si="63"/>
        <v>0</v>
      </c>
      <c r="W103" s="55">
        <f t="shared" si="63"/>
        <v>0</v>
      </c>
      <c r="X103" s="60">
        <f t="shared" si="63"/>
        <v>0</v>
      </c>
      <c r="Y103" s="55">
        <f t="shared" si="63"/>
        <v>0</v>
      </c>
      <c r="Z103" s="55">
        <f t="shared" si="63"/>
        <v>0</v>
      </c>
      <c r="AA103" s="55">
        <f t="shared" si="63"/>
        <v>0</v>
      </c>
      <c r="AB103" s="60">
        <f t="shared" si="63"/>
        <v>0</v>
      </c>
      <c r="AC103" s="55">
        <f t="shared" si="63"/>
        <v>0</v>
      </c>
      <c r="AD103" s="55">
        <f t="shared" si="63"/>
        <v>0</v>
      </c>
      <c r="AE103" s="55">
        <f t="shared" si="63"/>
        <v>0</v>
      </c>
      <c r="AF103" s="60">
        <f t="shared" si="63"/>
        <v>0</v>
      </c>
      <c r="AG103" s="53">
        <f t="shared" si="63"/>
        <v>0</v>
      </c>
      <c r="AH103" s="54">
        <f>IF(ISERROR(AG103/I103),0,AG103/I103)</f>
        <v>0</v>
      </c>
      <c r="AI103" s="54">
        <f>IF(ISERROR(AG103/$AG$191),0,AG103/$AG$191)</f>
        <v>0</v>
      </c>
    </row>
    <row r="104" spans="1:35" ht="12.75" customHeight="1">
      <c r="A104" s="36"/>
      <c r="B104" s="187" t="s">
        <v>65</v>
      </c>
      <c r="C104" s="188"/>
      <c r="D104" s="189"/>
      <c r="E104" s="18"/>
      <c r="F104" s="19"/>
      <c r="G104" s="20"/>
      <c r="H104" s="20"/>
      <c r="I104" s="21"/>
      <c r="J104" s="22"/>
      <c r="K104" s="23"/>
      <c r="L104" s="24"/>
      <c r="M104" s="24"/>
      <c r="N104" s="24"/>
      <c r="O104" s="19"/>
      <c r="P104" s="25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6"/>
      <c r="AI104" s="26"/>
    </row>
    <row r="105" spans="1:35" ht="12.75" hidden="1" customHeight="1" outlineLevel="1">
      <c r="A105" s="16">
        <v>1</v>
      </c>
      <c r="B105" s="28"/>
      <c r="C105" s="27"/>
      <c r="D105" s="28"/>
      <c r="E105" s="28"/>
      <c r="F105" s="28"/>
      <c r="G105" s="27"/>
      <c r="H105" s="27"/>
      <c r="I105" s="29"/>
      <c r="J105" s="30"/>
      <c r="K105" s="28"/>
      <c r="L105" s="35"/>
      <c r="M105" s="35"/>
      <c r="N105" s="35"/>
      <c r="O105" s="28"/>
      <c r="P105" s="28"/>
      <c r="Q105" s="35"/>
      <c r="R105" s="35"/>
      <c r="S105" s="35"/>
      <c r="T105" s="40">
        <f>SUM(Q105:S105)</f>
        <v>0</v>
      </c>
      <c r="U105" s="35"/>
      <c r="V105" s="35"/>
      <c r="W105" s="35"/>
      <c r="X105" s="40">
        <f>SUM(U105:W105)</f>
        <v>0</v>
      </c>
      <c r="Y105" s="35"/>
      <c r="Z105" s="35"/>
      <c r="AA105" s="35"/>
      <c r="AB105" s="40">
        <f>SUM(Y105:AA105)</f>
        <v>0</v>
      </c>
      <c r="AC105" s="35"/>
      <c r="AD105" s="35"/>
      <c r="AE105" s="35"/>
      <c r="AF105" s="40">
        <f>SUM(AC105:AE105)</f>
        <v>0</v>
      </c>
      <c r="AG105" s="40">
        <f t="shared" ref="AG105:AG114" si="64">SUM(T105,X105,AB105,AF105)</f>
        <v>0</v>
      </c>
      <c r="AH105" s="41">
        <f>IF(ISERROR(AG105/I105),0,AG105/I105)</f>
        <v>0</v>
      </c>
      <c r="AI105" s="42">
        <f t="shared" ref="AI105:AI114" si="65">IF(ISERROR(AG105/$AG$191),"-",AG105/$AG$191)</f>
        <v>0</v>
      </c>
    </row>
    <row r="106" spans="1:35" ht="12.75" hidden="1" customHeight="1" outlineLevel="1">
      <c r="A106" s="16">
        <v>2</v>
      </c>
      <c r="B106" s="32"/>
      <c r="C106" s="31"/>
      <c r="D106" s="32"/>
      <c r="E106" s="32"/>
      <c r="F106" s="32"/>
      <c r="G106" s="31"/>
      <c r="H106" s="31"/>
      <c r="I106" s="29"/>
      <c r="J106" s="33"/>
      <c r="K106" s="32"/>
      <c r="L106" s="35"/>
      <c r="M106" s="35"/>
      <c r="N106" s="35"/>
      <c r="O106" s="32"/>
      <c r="P106" s="32"/>
      <c r="Q106" s="35"/>
      <c r="R106" s="35"/>
      <c r="S106" s="35"/>
      <c r="T106" s="40">
        <f t="shared" ref="T106:T114" si="66">SUM(Q106:S106)</f>
        <v>0</v>
      </c>
      <c r="U106" s="35"/>
      <c r="V106" s="35"/>
      <c r="W106" s="35"/>
      <c r="X106" s="40">
        <f t="shared" ref="X106:X114" si="67">SUM(U106:W106)</f>
        <v>0</v>
      </c>
      <c r="Y106" s="35"/>
      <c r="Z106" s="35"/>
      <c r="AA106" s="35"/>
      <c r="AB106" s="40">
        <f t="shared" ref="AB106:AB114" si="68">SUM(Y106:AA106)</f>
        <v>0</v>
      </c>
      <c r="AC106" s="35"/>
      <c r="AD106" s="35"/>
      <c r="AE106" s="35"/>
      <c r="AF106" s="40">
        <f t="shared" ref="AF106:AF114" si="69">SUM(AC106:AE106)</f>
        <v>0</v>
      </c>
      <c r="AG106" s="40">
        <f t="shared" si="64"/>
        <v>0</v>
      </c>
      <c r="AH106" s="41">
        <f t="shared" ref="AH106:AH114" si="70">IF(ISERROR(AG106/I106),0,AG106/I106)</f>
        <v>0</v>
      </c>
      <c r="AI106" s="42">
        <f t="shared" si="65"/>
        <v>0</v>
      </c>
    </row>
    <row r="107" spans="1:35" ht="12.75" hidden="1" customHeight="1" outlineLevel="1">
      <c r="A107" s="16">
        <v>3</v>
      </c>
      <c r="B107" s="32"/>
      <c r="C107" s="31"/>
      <c r="D107" s="32"/>
      <c r="E107" s="32"/>
      <c r="F107" s="32"/>
      <c r="G107" s="31"/>
      <c r="H107" s="31"/>
      <c r="I107" s="29"/>
      <c r="J107" s="33"/>
      <c r="K107" s="32"/>
      <c r="L107" s="35"/>
      <c r="M107" s="35"/>
      <c r="N107" s="35"/>
      <c r="O107" s="32"/>
      <c r="P107" s="32"/>
      <c r="Q107" s="35"/>
      <c r="R107" s="35"/>
      <c r="S107" s="35"/>
      <c r="T107" s="40">
        <f t="shared" si="66"/>
        <v>0</v>
      </c>
      <c r="U107" s="35"/>
      <c r="V107" s="35"/>
      <c r="W107" s="35"/>
      <c r="X107" s="40">
        <f t="shared" si="67"/>
        <v>0</v>
      </c>
      <c r="Y107" s="35"/>
      <c r="Z107" s="35"/>
      <c r="AA107" s="35"/>
      <c r="AB107" s="40">
        <f t="shared" si="68"/>
        <v>0</v>
      </c>
      <c r="AC107" s="35"/>
      <c r="AD107" s="35"/>
      <c r="AE107" s="35"/>
      <c r="AF107" s="40">
        <f t="shared" si="69"/>
        <v>0</v>
      </c>
      <c r="AG107" s="40">
        <f t="shared" si="64"/>
        <v>0</v>
      </c>
      <c r="AH107" s="41">
        <f t="shared" si="70"/>
        <v>0</v>
      </c>
      <c r="AI107" s="42">
        <f t="shared" si="65"/>
        <v>0</v>
      </c>
    </row>
    <row r="108" spans="1:35" ht="12.75" hidden="1" customHeight="1" outlineLevel="1">
      <c r="A108" s="16">
        <v>4</v>
      </c>
      <c r="B108" s="32"/>
      <c r="C108" s="31"/>
      <c r="D108" s="32"/>
      <c r="E108" s="32"/>
      <c r="F108" s="32"/>
      <c r="G108" s="31"/>
      <c r="H108" s="31"/>
      <c r="I108" s="29"/>
      <c r="J108" s="33"/>
      <c r="K108" s="32"/>
      <c r="L108" s="35"/>
      <c r="M108" s="35"/>
      <c r="N108" s="35"/>
      <c r="O108" s="32"/>
      <c r="P108" s="32"/>
      <c r="Q108" s="35"/>
      <c r="R108" s="35"/>
      <c r="S108" s="35"/>
      <c r="T108" s="40">
        <f t="shared" si="66"/>
        <v>0</v>
      </c>
      <c r="U108" s="35"/>
      <c r="V108" s="35"/>
      <c r="W108" s="35"/>
      <c r="X108" s="40">
        <f t="shared" si="67"/>
        <v>0</v>
      </c>
      <c r="Y108" s="35"/>
      <c r="Z108" s="35"/>
      <c r="AA108" s="35"/>
      <c r="AB108" s="40">
        <f t="shared" si="68"/>
        <v>0</v>
      </c>
      <c r="AC108" s="35"/>
      <c r="AD108" s="35"/>
      <c r="AE108" s="35"/>
      <c r="AF108" s="40">
        <f t="shared" si="69"/>
        <v>0</v>
      </c>
      <c r="AG108" s="40">
        <f t="shared" si="64"/>
        <v>0</v>
      </c>
      <c r="AH108" s="41">
        <f t="shared" si="70"/>
        <v>0</v>
      </c>
      <c r="AI108" s="42">
        <f t="shared" si="65"/>
        <v>0</v>
      </c>
    </row>
    <row r="109" spans="1:35" ht="12.75" hidden="1" customHeight="1" outlineLevel="1">
      <c r="A109" s="16">
        <v>5</v>
      </c>
      <c r="B109" s="32"/>
      <c r="C109" s="31"/>
      <c r="D109" s="32"/>
      <c r="E109" s="32"/>
      <c r="F109" s="32"/>
      <c r="G109" s="31"/>
      <c r="H109" s="31"/>
      <c r="I109" s="29"/>
      <c r="J109" s="33"/>
      <c r="K109" s="32"/>
      <c r="L109" s="35"/>
      <c r="M109" s="35"/>
      <c r="N109" s="35"/>
      <c r="O109" s="32"/>
      <c r="P109" s="32"/>
      <c r="Q109" s="35"/>
      <c r="R109" s="35"/>
      <c r="S109" s="35"/>
      <c r="T109" s="40">
        <f t="shared" si="66"/>
        <v>0</v>
      </c>
      <c r="U109" s="35"/>
      <c r="V109" s="35"/>
      <c r="W109" s="35"/>
      <c r="X109" s="40">
        <f t="shared" si="67"/>
        <v>0</v>
      </c>
      <c r="Y109" s="35"/>
      <c r="Z109" s="35"/>
      <c r="AA109" s="35"/>
      <c r="AB109" s="40">
        <f t="shared" si="68"/>
        <v>0</v>
      </c>
      <c r="AC109" s="35"/>
      <c r="AD109" s="35"/>
      <c r="AE109" s="35"/>
      <c r="AF109" s="40">
        <f t="shared" si="69"/>
        <v>0</v>
      </c>
      <c r="AG109" s="40">
        <f t="shared" si="64"/>
        <v>0</v>
      </c>
      <c r="AH109" s="41">
        <f t="shared" si="70"/>
        <v>0</v>
      </c>
      <c r="AI109" s="42">
        <f t="shared" si="65"/>
        <v>0</v>
      </c>
    </row>
    <row r="110" spans="1:35" ht="12.75" hidden="1" customHeight="1" outlineLevel="1">
      <c r="A110" s="16">
        <v>6</v>
      </c>
      <c r="B110" s="32"/>
      <c r="C110" s="31"/>
      <c r="D110" s="32"/>
      <c r="E110" s="32"/>
      <c r="F110" s="32"/>
      <c r="G110" s="31"/>
      <c r="H110" s="31"/>
      <c r="I110" s="29"/>
      <c r="J110" s="33"/>
      <c r="K110" s="32"/>
      <c r="L110" s="35"/>
      <c r="M110" s="35"/>
      <c r="N110" s="35"/>
      <c r="O110" s="32"/>
      <c r="P110" s="32"/>
      <c r="Q110" s="35"/>
      <c r="R110" s="35"/>
      <c r="S110" s="35"/>
      <c r="T110" s="40">
        <f t="shared" si="66"/>
        <v>0</v>
      </c>
      <c r="U110" s="35"/>
      <c r="V110" s="35"/>
      <c r="W110" s="35"/>
      <c r="X110" s="40">
        <f t="shared" si="67"/>
        <v>0</v>
      </c>
      <c r="Y110" s="35"/>
      <c r="Z110" s="35"/>
      <c r="AA110" s="35"/>
      <c r="AB110" s="40">
        <f t="shared" si="68"/>
        <v>0</v>
      </c>
      <c r="AC110" s="35"/>
      <c r="AD110" s="35"/>
      <c r="AE110" s="35"/>
      <c r="AF110" s="40">
        <f t="shared" si="69"/>
        <v>0</v>
      </c>
      <c r="AG110" s="40">
        <f t="shared" si="64"/>
        <v>0</v>
      </c>
      <c r="AH110" s="41">
        <f t="shared" si="70"/>
        <v>0</v>
      </c>
      <c r="AI110" s="42">
        <f t="shared" si="65"/>
        <v>0</v>
      </c>
    </row>
    <row r="111" spans="1:35" ht="12.75" hidden="1" customHeight="1" outlineLevel="1">
      <c r="A111" s="16">
        <v>7</v>
      </c>
      <c r="B111" s="32"/>
      <c r="C111" s="31"/>
      <c r="D111" s="32"/>
      <c r="E111" s="32"/>
      <c r="F111" s="32"/>
      <c r="G111" s="31"/>
      <c r="H111" s="31"/>
      <c r="I111" s="29"/>
      <c r="J111" s="33"/>
      <c r="K111" s="32"/>
      <c r="L111" s="35"/>
      <c r="M111" s="35"/>
      <c r="N111" s="35"/>
      <c r="O111" s="32"/>
      <c r="P111" s="32"/>
      <c r="Q111" s="35"/>
      <c r="R111" s="35"/>
      <c r="S111" s="35"/>
      <c r="T111" s="40">
        <f t="shared" si="66"/>
        <v>0</v>
      </c>
      <c r="U111" s="35"/>
      <c r="V111" s="35"/>
      <c r="W111" s="35"/>
      <c r="X111" s="40">
        <f t="shared" si="67"/>
        <v>0</v>
      </c>
      <c r="Y111" s="35"/>
      <c r="Z111" s="35"/>
      <c r="AA111" s="35"/>
      <c r="AB111" s="40">
        <f t="shared" si="68"/>
        <v>0</v>
      </c>
      <c r="AC111" s="35"/>
      <c r="AD111" s="35"/>
      <c r="AE111" s="35"/>
      <c r="AF111" s="40">
        <f t="shared" si="69"/>
        <v>0</v>
      </c>
      <c r="AG111" s="40">
        <f t="shared" si="64"/>
        <v>0</v>
      </c>
      <c r="AH111" s="41">
        <f t="shared" si="70"/>
        <v>0</v>
      </c>
      <c r="AI111" s="42">
        <f t="shared" si="65"/>
        <v>0</v>
      </c>
    </row>
    <row r="112" spans="1:35" ht="12.75" hidden="1" customHeight="1" outlineLevel="1">
      <c r="A112" s="16">
        <v>8</v>
      </c>
      <c r="B112" s="32"/>
      <c r="C112" s="31"/>
      <c r="D112" s="32"/>
      <c r="E112" s="32"/>
      <c r="F112" s="32"/>
      <c r="G112" s="31"/>
      <c r="H112" s="31"/>
      <c r="I112" s="29"/>
      <c r="J112" s="33"/>
      <c r="K112" s="32"/>
      <c r="L112" s="35"/>
      <c r="M112" s="35"/>
      <c r="N112" s="35"/>
      <c r="O112" s="32"/>
      <c r="P112" s="32"/>
      <c r="Q112" s="35"/>
      <c r="R112" s="35"/>
      <c r="S112" s="35"/>
      <c r="T112" s="40">
        <f t="shared" si="66"/>
        <v>0</v>
      </c>
      <c r="U112" s="35"/>
      <c r="V112" s="35"/>
      <c r="W112" s="35"/>
      <c r="X112" s="40">
        <f t="shared" si="67"/>
        <v>0</v>
      </c>
      <c r="Y112" s="35"/>
      <c r="Z112" s="35"/>
      <c r="AA112" s="35"/>
      <c r="AB112" s="40">
        <f t="shared" si="68"/>
        <v>0</v>
      </c>
      <c r="AC112" s="35"/>
      <c r="AD112" s="35"/>
      <c r="AE112" s="35"/>
      <c r="AF112" s="40">
        <f t="shared" si="69"/>
        <v>0</v>
      </c>
      <c r="AG112" s="40">
        <f t="shared" si="64"/>
        <v>0</v>
      </c>
      <c r="AH112" s="41">
        <f t="shared" si="70"/>
        <v>0</v>
      </c>
      <c r="AI112" s="42">
        <f t="shared" si="65"/>
        <v>0</v>
      </c>
    </row>
    <row r="113" spans="1:35" ht="12.75" hidden="1" customHeight="1" outlineLevel="1">
      <c r="A113" s="16">
        <v>9</v>
      </c>
      <c r="B113" s="32"/>
      <c r="C113" s="31"/>
      <c r="D113" s="32"/>
      <c r="E113" s="32"/>
      <c r="F113" s="32"/>
      <c r="G113" s="31"/>
      <c r="H113" s="31"/>
      <c r="I113" s="29"/>
      <c r="J113" s="33"/>
      <c r="K113" s="32"/>
      <c r="L113" s="35"/>
      <c r="M113" s="35"/>
      <c r="N113" s="35"/>
      <c r="O113" s="32"/>
      <c r="P113" s="32"/>
      <c r="Q113" s="35"/>
      <c r="R113" s="35"/>
      <c r="S113" s="35"/>
      <c r="T113" s="40">
        <f t="shared" si="66"/>
        <v>0</v>
      </c>
      <c r="U113" s="35"/>
      <c r="V113" s="35"/>
      <c r="W113" s="35"/>
      <c r="X113" s="40">
        <f t="shared" si="67"/>
        <v>0</v>
      </c>
      <c r="Y113" s="35"/>
      <c r="Z113" s="35"/>
      <c r="AA113" s="35"/>
      <c r="AB113" s="40">
        <f t="shared" si="68"/>
        <v>0</v>
      </c>
      <c r="AC113" s="35"/>
      <c r="AD113" s="35"/>
      <c r="AE113" s="35"/>
      <c r="AF113" s="40">
        <f t="shared" si="69"/>
        <v>0</v>
      </c>
      <c r="AG113" s="40">
        <f t="shared" si="64"/>
        <v>0</v>
      </c>
      <c r="AH113" s="41">
        <f t="shared" si="70"/>
        <v>0</v>
      </c>
      <c r="AI113" s="42">
        <f t="shared" si="65"/>
        <v>0</v>
      </c>
    </row>
    <row r="114" spans="1:35" ht="12.75" hidden="1" customHeight="1" outlineLevel="1">
      <c r="A114" s="16">
        <v>10</v>
      </c>
      <c r="B114" s="32"/>
      <c r="C114" s="31"/>
      <c r="D114" s="32"/>
      <c r="E114" s="32"/>
      <c r="F114" s="32"/>
      <c r="G114" s="31"/>
      <c r="H114" s="31"/>
      <c r="I114" s="29"/>
      <c r="J114" s="34"/>
      <c r="K114" s="32"/>
      <c r="L114" s="35"/>
      <c r="M114" s="35"/>
      <c r="N114" s="35"/>
      <c r="O114" s="32"/>
      <c r="P114" s="32"/>
      <c r="Q114" s="35"/>
      <c r="R114" s="35"/>
      <c r="S114" s="35"/>
      <c r="T114" s="40">
        <f t="shared" si="66"/>
        <v>0</v>
      </c>
      <c r="U114" s="35"/>
      <c r="V114" s="35"/>
      <c r="W114" s="35"/>
      <c r="X114" s="40">
        <f t="shared" si="67"/>
        <v>0</v>
      </c>
      <c r="Y114" s="35"/>
      <c r="Z114" s="35"/>
      <c r="AA114" s="35"/>
      <c r="AB114" s="40">
        <f t="shared" si="68"/>
        <v>0</v>
      </c>
      <c r="AC114" s="35"/>
      <c r="AD114" s="35"/>
      <c r="AE114" s="35"/>
      <c r="AF114" s="40">
        <f t="shared" si="69"/>
        <v>0</v>
      </c>
      <c r="AG114" s="40">
        <f t="shared" si="64"/>
        <v>0</v>
      </c>
      <c r="AH114" s="41">
        <f t="shared" si="70"/>
        <v>0</v>
      </c>
      <c r="AI114" s="42">
        <f t="shared" si="65"/>
        <v>0</v>
      </c>
    </row>
    <row r="115" spans="1:35" ht="12.75" customHeight="1" collapsed="1">
      <c r="A115" s="181" t="s">
        <v>66</v>
      </c>
      <c r="B115" s="182"/>
      <c r="C115" s="182"/>
      <c r="D115" s="182"/>
      <c r="E115" s="182"/>
      <c r="F115" s="182"/>
      <c r="G115" s="182"/>
      <c r="H115" s="183"/>
      <c r="I115" s="55">
        <f>SUM(I105:I114)</f>
        <v>0</v>
      </c>
      <c r="J115" s="55">
        <f>SUM(J105:J114)</f>
        <v>0</v>
      </c>
      <c r="K115" s="56"/>
      <c r="L115" s="55">
        <f>SUM(L105:L114)</f>
        <v>0</v>
      </c>
      <c r="M115" s="55">
        <f>SUM(M105:M114)</f>
        <v>0</v>
      </c>
      <c r="N115" s="55">
        <f>SUM(N105:N114)</f>
        <v>0</v>
      </c>
      <c r="O115" s="57"/>
      <c r="P115" s="59"/>
      <c r="Q115" s="55">
        <f t="shared" ref="Q115:AG115" si="71">SUM(Q105:Q114)</f>
        <v>0</v>
      </c>
      <c r="R115" s="55">
        <f t="shared" si="71"/>
        <v>0</v>
      </c>
      <c r="S115" s="55">
        <f t="shared" si="71"/>
        <v>0</v>
      </c>
      <c r="T115" s="60">
        <f t="shared" si="71"/>
        <v>0</v>
      </c>
      <c r="U115" s="55">
        <f t="shared" si="71"/>
        <v>0</v>
      </c>
      <c r="V115" s="55">
        <f t="shared" si="71"/>
        <v>0</v>
      </c>
      <c r="W115" s="55">
        <f t="shared" si="71"/>
        <v>0</v>
      </c>
      <c r="X115" s="60">
        <f t="shared" si="71"/>
        <v>0</v>
      </c>
      <c r="Y115" s="55">
        <f t="shared" si="71"/>
        <v>0</v>
      </c>
      <c r="Z115" s="55">
        <f t="shared" si="71"/>
        <v>0</v>
      </c>
      <c r="AA115" s="55">
        <f t="shared" si="71"/>
        <v>0</v>
      </c>
      <c r="AB115" s="60">
        <f t="shared" si="71"/>
        <v>0</v>
      </c>
      <c r="AC115" s="55">
        <f t="shared" si="71"/>
        <v>0</v>
      </c>
      <c r="AD115" s="55">
        <f t="shared" si="71"/>
        <v>0</v>
      </c>
      <c r="AE115" s="55">
        <f t="shared" si="71"/>
        <v>0</v>
      </c>
      <c r="AF115" s="60">
        <f t="shared" si="71"/>
        <v>0</v>
      </c>
      <c r="AG115" s="53">
        <f t="shared" si="71"/>
        <v>0</v>
      </c>
      <c r="AH115" s="54">
        <f>IF(ISERROR(AG115/I115),0,AG115/I115)</f>
        <v>0</v>
      </c>
      <c r="AI115" s="54">
        <f>IF(ISERROR(AG115/$AG$191),0,AG115/$AG$191)</f>
        <v>0</v>
      </c>
    </row>
    <row r="116" spans="1:35" ht="12.75" customHeight="1">
      <c r="A116" s="36"/>
      <c r="B116" s="187" t="s">
        <v>17</v>
      </c>
      <c r="C116" s="188"/>
      <c r="D116" s="189"/>
      <c r="E116" s="18"/>
      <c r="F116" s="19"/>
      <c r="G116" s="20"/>
      <c r="H116" s="20"/>
      <c r="I116" s="21"/>
      <c r="J116" s="22"/>
      <c r="K116" s="23"/>
      <c r="L116" s="24"/>
      <c r="M116" s="24"/>
      <c r="N116" s="24"/>
      <c r="O116" s="19"/>
      <c r="P116" s="25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6"/>
      <c r="AI116" s="26"/>
    </row>
    <row r="117" spans="1:35" ht="12.75" hidden="1" customHeight="1" outlineLevel="1">
      <c r="A117" s="16">
        <v>1</v>
      </c>
      <c r="B117" s="28"/>
      <c r="C117" s="27"/>
      <c r="D117" s="37"/>
      <c r="E117" s="39"/>
      <c r="F117" s="38"/>
      <c r="G117" s="27"/>
      <c r="H117" s="27"/>
      <c r="I117" s="29"/>
      <c r="J117" s="30"/>
      <c r="K117" s="28"/>
      <c r="L117" s="35"/>
      <c r="M117" s="35"/>
      <c r="N117" s="35"/>
      <c r="O117" s="28"/>
      <c r="P117" s="28"/>
      <c r="Q117" s="35"/>
      <c r="R117" s="35"/>
      <c r="S117" s="35"/>
      <c r="T117" s="40">
        <f>SUM(Q117:S117)</f>
        <v>0</v>
      </c>
      <c r="U117" s="35"/>
      <c r="V117" s="35"/>
      <c r="W117" s="35"/>
      <c r="X117" s="40">
        <f>SUM(U117:W117)</f>
        <v>0</v>
      </c>
      <c r="Y117" s="35"/>
      <c r="Z117" s="35"/>
      <c r="AA117" s="35"/>
      <c r="AB117" s="40">
        <f>SUM(Y117:AA117)</f>
        <v>0</v>
      </c>
      <c r="AC117" s="35"/>
      <c r="AD117" s="35"/>
      <c r="AE117" s="35"/>
      <c r="AF117" s="40">
        <f>SUM(AC117:AE117)</f>
        <v>0</v>
      </c>
      <c r="AG117" s="40">
        <f t="shared" ref="AG117:AG126" si="72">SUM(T117,X117,AB117,AF117)</f>
        <v>0</v>
      </c>
      <c r="AH117" s="41">
        <f>IF(ISERROR(AG117/I117),0,AG117/I117)</f>
        <v>0</v>
      </c>
      <c r="AI117" s="42">
        <f t="shared" ref="AI117:AI126" si="73">IF(ISERROR(AG117/$AG$191),"-",AG117/$AG$191)</f>
        <v>0</v>
      </c>
    </row>
    <row r="118" spans="1:35" ht="12.75" hidden="1" customHeight="1" outlineLevel="1">
      <c r="A118" s="16">
        <v>2</v>
      </c>
      <c r="B118" s="32"/>
      <c r="C118" s="31"/>
      <c r="D118" s="32"/>
      <c r="E118" s="28"/>
      <c r="F118" s="32"/>
      <c r="G118" s="31"/>
      <c r="H118" s="31"/>
      <c r="I118" s="29"/>
      <c r="J118" s="33"/>
      <c r="K118" s="32"/>
      <c r="L118" s="35"/>
      <c r="M118" s="35"/>
      <c r="N118" s="35"/>
      <c r="O118" s="32"/>
      <c r="P118" s="32"/>
      <c r="Q118" s="35"/>
      <c r="R118" s="35"/>
      <c r="S118" s="35"/>
      <c r="T118" s="40">
        <f t="shared" ref="T118:T126" si="74">SUM(Q118:S118)</f>
        <v>0</v>
      </c>
      <c r="U118" s="35"/>
      <c r="V118" s="35"/>
      <c r="W118" s="35"/>
      <c r="X118" s="40">
        <f t="shared" ref="X118:X126" si="75">SUM(U118:W118)</f>
        <v>0</v>
      </c>
      <c r="Y118" s="35"/>
      <c r="Z118" s="35"/>
      <c r="AA118" s="35"/>
      <c r="AB118" s="40">
        <f t="shared" ref="AB118:AB126" si="76">SUM(Y118:AA118)</f>
        <v>0</v>
      </c>
      <c r="AC118" s="35"/>
      <c r="AD118" s="35"/>
      <c r="AE118" s="35"/>
      <c r="AF118" s="40">
        <f t="shared" ref="AF118:AF126" si="77">SUM(AC118:AE118)</f>
        <v>0</v>
      </c>
      <c r="AG118" s="40">
        <f t="shared" si="72"/>
        <v>0</v>
      </c>
      <c r="AH118" s="41">
        <f t="shared" ref="AH118:AH126" si="78">IF(ISERROR(AG118/I118),0,AG118/I118)</f>
        <v>0</v>
      </c>
      <c r="AI118" s="42">
        <f t="shared" si="73"/>
        <v>0</v>
      </c>
    </row>
    <row r="119" spans="1:35" ht="12.75" hidden="1" customHeight="1" outlineLevel="1">
      <c r="A119" s="16">
        <v>3</v>
      </c>
      <c r="B119" s="32"/>
      <c r="C119" s="31"/>
      <c r="D119" s="32"/>
      <c r="E119" s="32"/>
      <c r="F119" s="32"/>
      <c r="G119" s="31"/>
      <c r="H119" s="31"/>
      <c r="I119" s="29"/>
      <c r="J119" s="33"/>
      <c r="K119" s="32"/>
      <c r="L119" s="35"/>
      <c r="M119" s="35"/>
      <c r="N119" s="35"/>
      <c r="O119" s="32"/>
      <c r="P119" s="32"/>
      <c r="Q119" s="35"/>
      <c r="R119" s="35"/>
      <c r="S119" s="35"/>
      <c r="T119" s="40">
        <f t="shared" si="74"/>
        <v>0</v>
      </c>
      <c r="U119" s="35"/>
      <c r="V119" s="35"/>
      <c r="W119" s="35"/>
      <c r="X119" s="40">
        <f t="shared" si="75"/>
        <v>0</v>
      </c>
      <c r="Y119" s="35"/>
      <c r="Z119" s="35"/>
      <c r="AA119" s="35"/>
      <c r="AB119" s="40">
        <f t="shared" si="76"/>
        <v>0</v>
      </c>
      <c r="AC119" s="35"/>
      <c r="AD119" s="35"/>
      <c r="AE119" s="35"/>
      <c r="AF119" s="40">
        <f t="shared" si="77"/>
        <v>0</v>
      </c>
      <c r="AG119" s="40">
        <f t="shared" si="72"/>
        <v>0</v>
      </c>
      <c r="AH119" s="41">
        <f t="shared" si="78"/>
        <v>0</v>
      </c>
      <c r="AI119" s="42">
        <f t="shared" si="73"/>
        <v>0</v>
      </c>
    </row>
    <row r="120" spans="1:35" ht="12.75" hidden="1" customHeight="1" outlineLevel="1">
      <c r="A120" s="16">
        <v>4</v>
      </c>
      <c r="B120" s="32"/>
      <c r="C120" s="31"/>
      <c r="D120" s="32"/>
      <c r="E120" s="32"/>
      <c r="F120" s="32"/>
      <c r="G120" s="31"/>
      <c r="H120" s="31"/>
      <c r="I120" s="29"/>
      <c r="J120" s="33"/>
      <c r="K120" s="32"/>
      <c r="L120" s="35"/>
      <c r="M120" s="35"/>
      <c r="N120" s="35"/>
      <c r="O120" s="32"/>
      <c r="P120" s="32"/>
      <c r="Q120" s="35"/>
      <c r="R120" s="35"/>
      <c r="S120" s="35"/>
      <c r="T120" s="40">
        <f t="shared" si="74"/>
        <v>0</v>
      </c>
      <c r="U120" s="35"/>
      <c r="V120" s="35"/>
      <c r="W120" s="35"/>
      <c r="X120" s="40">
        <f t="shared" si="75"/>
        <v>0</v>
      </c>
      <c r="Y120" s="35"/>
      <c r="Z120" s="35"/>
      <c r="AA120" s="35"/>
      <c r="AB120" s="40">
        <f t="shared" si="76"/>
        <v>0</v>
      </c>
      <c r="AC120" s="35"/>
      <c r="AD120" s="35"/>
      <c r="AE120" s="35"/>
      <c r="AF120" s="40">
        <f t="shared" si="77"/>
        <v>0</v>
      </c>
      <c r="AG120" s="40">
        <f t="shared" si="72"/>
        <v>0</v>
      </c>
      <c r="AH120" s="41">
        <f t="shared" si="78"/>
        <v>0</v>
      </c>
      <c r="AI120" s="42">
        <f t="shared" si="73"/>
        <v>0</v>
      </c>
    </row>
    <row r="121" spans="1:35" ht="12.75" hidden="1" customHeight="1" outlineLevel="1">
      <c r="A121" s="16">
        <v>5</v>
      </c>
      <c r="B121" s="32"/>
      <c r="C121" s="31"/>
      <c r="D121" s="32"/>
      <c r="E121" s="32"/>
      <c r="F121" s="32"/>
      <c r="G121" s="31"/>
      <c r="H121" s="31"/>
      <c r="I121" s="29"/>
      <c r="J121" s="33"/>
      <c r="K121" s="32"/>
      <c r="L121" s="35"/>
      <c r="M121" s="35"/>
      <c r="N121" s="35"/>
      <c r="O121" s="32"/>
      <c r="P121" s="32"/>
      <c r="Q121" s="35"/>
      <c r="R121" s="35"/>
      <c r="S121" s="35"/>
      <c r="T121" s="40">
        <f t="shared" si="74"/>
        <v>0</v>
      </c>
      <c r="U121" s="35"/>
      <c r="V121" s="35"/>
      <c r="W121" s="35"/>
      <c r="X121" s="40">
        <f t="shared" si="75"/>
        <v>0</v>
      </c>
      <c r="Y121" s="35"/>
      <c r="Z121" s="35"/>
      <c r="AA121" s="35"/>
      <c r="AB121" s="40">
        <f t="shared" si="76"/>
        <v>0</v>
      </c>
      <c r="AC121" s="35"/>
      <c r="AD121" s="35"/>
      <c r="AE121" s="35"/>
      <c r="AF121" s="40">
        <f t="shared" si="77"/>
        <v>0</v>
      </c>
      <c r="AG121" s="40">
        <f t="shared" si="72"/>
        <v>0</v>
      </c>
      <c r="AH121" s="41">
        <f t="shared" si="78"/>
        <v>0</v>
      </c>
      <c r="AI121" s="42">
        <f t="shared" si="73"/>
        <v>0</v>
      </c>
    </row>
    <row r="122" spans="1:35" ht="12.75" hidden="1" customHeight="1" outlineLevel="1">
      <c r="A122" s="16">
        <v>6</v>
      </c>
      <c r="B122" s="32"/>
      <c r="C122" s="31"/>
      <c r="D122" s="32"/>
      <c r="E122" s="32"/>
      <c r="F122" s="32"/>
      <c r="G122" s="31"/>
      <c r="H122" s="31"/>
      <c r="I122" s="29"/>
      <c r="J122" s="33"/>
      <c r="K122" s="32"/>
      <c r="L122" s="35"/>
      <c r="M122" s="35"/>
      <c r="N122" s="35"/>
      <c r="O122" s="32"/>
      <c r="P122" s="32"/>
      <c r="Q122" s="35"/>
      <c r="R122" s="35"/>
      <c r="S122" s="35"/>
      <c r="T122" s="40">
        <f t="shared" si="74"/>
        <v>0</v>
      </c>
      <c r="U122" s="35"/>
      <c r="V122" s="35"/>
      <c r="W122" s="35"/>
      <c r="X122" s="40">
        <f t="shared" si="75"/>
        <v>0</v>
      </c>
      <c r="Y122" s="35"/>
      <c r="Z122" s="35"/>
      <c r="AA122" s="35"/>
      <c r="AB122" s="40">
        <f t="shared" si="76"/>
        <v>0</v>
      </c>
      <c r="AC122" s="35"/>
      <c r="AD122" s="35"/>
      <c r="AE122" s="35"/>
      <c r="AF122" s="40">
        <f t="shared" si="77"/>
        <v>0</v>
      </c>
      <c r="AG122" s="40">
        <f t="shared" si="72"/>
        <v>0</v>
      </c>
      <c r="AH122" s="41">
        <f t="shared" si="78"/>
        <v>0</v>
      </c>
      <c r="AI122" s="42">
        <f t="shared" si="73"/>
        <v>0</v>
      </c>
    </row>
    <row r="123" spans="1:35" ht="12.75" hidden="1" customHeight="1" outlineLevel="1">
      <c r="A123" s="16">
        <v>7</v>
      </c>
      <c r="B123" s="32"/>
      <c r="C123" s="31"/>
      <c r="D123" s="32"/>
      <c r="E123" s="32"/>
      <c r="F123" s="32"/>
      <c r="G123" s="31"/>
      <c r="H123" s="31"/>
      <c r="I123" s="29"/>
      <c r="J123" s="33"/>
      <c r="K123" s="32"/>
      <c r="L123" s="35"/>
      <c r="M123" s="35"/>
      <c r="N123" s="35"/>
      <c r="O123" s="32"/>
      <c r="P123" s="32"/>
      <c r="Q123" s="35"/>
      <c r="R123" s="35"/>
      <c r="S123" s="35"/>
      <c r="T123" s="40">
        <f t="shared" si="74"/>
        <v>0</v>
      </c>
      <c r="U123" s="35"/>
      <c r="V123" s="35"/>
      <c r="W123" s="35"/>
      <c r="X123" s="40">
        <f t="shared" si="75"/>
        <v>0</v>
      </c>
      <c r="Y123" s="35"/>
      <c r="Z123" s="35"/>
      <c r="AA123" s="35"/>
      <c r="AB123" s="40">
        <f t="shared" si="76"/>
        <v>0</v>
      </c>
      <c r="AC123" s="35"/>
      <c r="AD123" s="35"/>
      <c r="AE123" s="35"/>
      <c r="AF123" s="40">
        <f t="shared" si="77"/>
        <v>0</v>
      </c>
      <c r="AG123" s="40">
        <f t="shared" si="72"/>
        <v>0</v>
      </c>
      <c r="AH123" s="41">
        <f t="shared" si="78"/>
        <v>0</v>
      </c>
      <c r="AI123" s="42">
        <f t="shared" si="73"/>
        <v>0</v>
      </c>
    </row>
    <row r="124" spans="1:35" ht="12.75" hidden="1" customHeight="1" outlineLevel="1">
      <c r="A124" s="16">
        <v>8</v>
      </c>
      <c r="B124" s="32"/>
      <c r="C124" s="31"/>
      <c r="D124" s="32"/>
      <c r="E124" s="32"/>
      <c r="F124" s="32"/>
      <c r="G124" s="31"/>
      <c r="H124" s="31"/>
      <c r="I124" s="29"/>
      <c r="J124" s="33"/>
      <c r="K124" s="32"/>
      <c r="L124" s="35"/>
      <c r="M124" s="35"/>
      <c r="N124" s="35"/>
      <c r="O124" s="32"/>
      <c r="P124" s="32"/>
      <c r="Q124" s="35"/>
      <c r="R124" s="35"/>
      <c r="S124" s="35"/>
      <c r="T124" s="40">
        <f t="shared" si="74"/>
        <v>0</v>
      </c>
      <c r="U124" s="35"/>
      <c r="V124" s="35"/>
      <c r="W124" s="35"/>
      <c r="X124" s="40">
        <f t="shared" si="75"/>
        <v>0</v>
      </c>
      <c r="Y124" s="35"/>
      <c r="Z124" s="35"/>
      <c r="AA124" s="35"/>
      <c r="AB124" s="40">
        <f t="shared" si="76"/>
        <v>0</v>
      </c>
      <c r="AC124" s="35"/>
      <c r="AD124" s="35"/>
      <c r="AE124" s="35"/>
      <c r="AF124" s="40">
        <f t="shared" si="77"/>
        <v>0</v>
      </c>
      <c r="AG124" s="40">
        <f t="shared" si="72"/>
        <v>0</v>
      </c>
      <c r="AH124" s="41">
        <f t="shared" si="78"/>
        <v>0</v>
      </c>
      <c r="AI124" s="42">
        <f t="shared" si="73"/>
        <v>0</v>
      </c>
    </row>
    <row r="125" spans="1:35" ht="12.75" hidden="1" customHeight="1" outlineLevel="1">
      <c r="A125" s="16">
        <v>9</v>
      </c>
      <c r="B125" s="32"/>
      <c r="C125" s="31"/>
      <c r="D125" s="32"/>
      <c r="E125" s="32"/>
      <c r="F125" s="32"/>
      <c r="G125" s="31"/>
      <c r="H125" s="31"/>
      <c r="I125" s="29"/>
      <c r="J125" s="33"/>
      <c r="K125" s="32"/>
      <c r="L125" s="35"/>
      <c r="M125" s="35"/>
      <c r="N125" s="35"/>
      <c r="O125" s="32"/>
      <c r="P125" s="32"/>
      <c r="Q125" s="35"/>
      <c r="R125" s="35"/>
      <c r="S125" s="35"/>
      <c r="T125" s="40">
        <f t="shared" si="74"/>
        <v>0</v>
      </c>
      <c r="U125" s="35"/>
      <c r="V125" s="35"/>
      <c r="W125" s="35"/>
      <c r="X125" s="40">
        <f t="shared" si="75"/>
        <v>0</v>
      </c>
      <c r="Y125" s="35"/>
      <c r="Z125" s="35"/>
      <c r="AA125" s="35"/>
      <c r="AB125" s="40">
        <f t="shared" si="76"/>
        <v>0</v>
      </c>
      <c r="AC125" s="35"/>
      <c r="AD125" s="35"/>
      <c r="AE125" s="35"/>
      <c r="AF125" s="40">
        <f t="shared" si="77"/>
        <v>0</v>
      </c>
      <c r="AG125" s="40">
        <f t="shared" si="72"/>
        <v>0</v>
      </c>
      <c r="AH125" s="41">
        <f t="shared" si="78"/>
        <v>0</v>
      </c>
      <c r="AI125" s="42">
        <f t="shared" si="73"/>
        <v>0</v>
      </c>
    </row>
    <row r="126" spans="1:35" ht="12.75" hidden="1" customHeight="1" outlineLevel="1">
      <c r="A126" s="16">
        <v>10</v>
      </c>
      <c r="B126" s="32"/>
      <c r="C126" s="31"/>
      <c r="D126" s="32"/>
      <c r="E126" s="32"/>
      <c r="F126" s="32"/>
      <c r="G126" s="31"/>
      <c r="H126" s="31"/>
      <c r="I126" s="29"/>
      <c r="J126" s="34"/>
      <c r="K126" s="32"/>
      <c r="L126" s="35"/>
      <c r="M126" s="35"/>
      <c r="N126" s="35"/>
      <c r="O126" s="32"/>
      <c r="P126" s="32"/>
      <c r="Q126" s="35"/>
      <c r="R126" s="35"/>
      <c r="S126" s="35"/>
      <c r="T126" s="40">
        <f t="shared" si="74"/>
        <v>0</v>
      </c>
      <c r="U126" s="35"/>
      <c r="V126" s="35"/>
      <c r="W126" s="35"/>
      <c r="X126" s="40">
        <f t="shared" si="75"/>
        <v>0</v>
      </c>
      <c r="Y126" s="35"/>
      <c r="Z126" s="35"/>
      <c r="AA126" s="35"/>
      <c r="AB126" s="40">
        <f t="shared" si="76"/>
        <v>0</v>
      </c>
      <c r="AC126" s="35"/>
      <c r="AD126" s="35"/>
      <c r="AE126" s="35"/>
      <c r="AF126" s="40">
        <f t="shared" si="77"/>
        <v>0</v>
      </c>
      <c r="AG126" s="40">
        <f t="shared" si="72"/>
        <v>0</v>
      </c>
      <c r="AH126" s="41">
        <f t="shared" si="78"/>
        <v>0</v>
      </c>
      <c r="AI126" s="42">
        <f t="shared" si="73"/>
        <v>0</v>
      </c>
    </row>
    <row r="127" spans="1:35" ht="12.75" customHeight="1" collapsed="1">
      <c r="A127" s="181" t="s">
        <v>67</v>
      </c>
      <c r="B127" s="182"/>
      <c r="C127" s="182"/>
      <c r="D127" s="182"/>
      <c r="E127" s="182"/>
      <c r="F127" s="182"/>
      <c r="G127" s="182"/>
      <c r="H127" s="183"/>
      <c r="I127" s="55">
        <f>SUM(I117:I126)</f>
        <v>0</v>
      </c>
      <c r="J127" s="55">
        <f>SUM(J117:J126)</f>
        <v>0</v>
      </c>
      <c r="K127" s="56"/>
      <c r="L127" s="55">
        <f>SUM(L117:L126)</f>
        <v>0</v>
      </c>
      <c r="M127" s="55">
        <f>SUM(M117:M126)</f>
        <v>0</v>
      </c>
      <c r="N127" s="55">
        <f>SUM(N117:N126)</f>
        <v>0</v>
      </c>
      <c r="O127" s="57"/>
      <c r="P127" s="59"/>
      <c r="Q127" s="55">
        <f t="shared" ref="Q127:AG127" si="79">SUM(Q117:Q126)</f>
        <v>0</v>
      </c>
      <c r="R127" s="55">
        <f t="shared" si="79"/>
        <v>0</v>
      </c>
      <c r="S127" s="55">
        <f t="shared" si="79"/>
        <v>0</v>
      </c>
      <c r="T127" s="60">
        <f t="shared" si="79"/>
        <v>0</v>
      </c>
      <c r="U127" s="55">
        <f t="shared" si="79"/>
        <v>0</v>
      </c>
      <c r="V127" s="55">
        <f t="shared" si="79"/>
        <v>0</v>
      </c>
      <c r="W127" s="55">
        <f t="shared" si="79"/>
        <v>0</v>
      </c>
      <c r="X127" s="60">
        <f t="shared" si="79"/>
        <v>0</v>
      </c>
      <c r="Y127" s="55">
        <f t="shared" si="79"/>
        <v>0</v>
      </c>
      <c r="Z127" s="55">
        <f t="shared" si="79"/>
        <v>0</v>
      </c>
      <c r="AA127" s="55">
        <f t="shared" si="79"/>
        <v>0</v>
      </c>
      <c r="AB127" s="60">
        <f t="shared" si="79"/>
        <v>0</v>
      </c>
      <c r="AC127" s="55">
        <f t="shared" si="79"/>
        <v>0</v>
      </c>
      <c r="AD127" s="55">
        <f t="shared" si="79"/>
        <v>0</v>
      </c>
      <c r="AE127" s="55">
        <f t="shared" si="79"/>
        <v>0</v>
      </c>
      <c r="AF127" s="60">
        <f t="shared" si="79"/>
        <v>0</v>
      </c>
      <c r="AG127" s="53">
        <f t="shared" si="79"/>
        <v>0</v>
      </c>
      <c r="AH127" s="54">
        <f>IF(ISERROR(AG127/I127),0,AG127/I127)</f>
        <v>0</v>
      </c>
      <c r="AI127" s="54">
        <f>IF(ISERROR(AG127/$AG$191),0,AG127/$AG$191)</f>
        <v>0</v>
      </c>
    </row>
    <row r="128" spans="1:35" ht="12.75" customHeight="1">
      <c r="A128" s="36"/>
      <c r="B128" s="187" t="s">
        <v>68</v>
      </c>
      <c r="C128" s="188"/>
      <c r="D128" s="189"/>
      <c r="E128" s="18"/>
      <c r="F128" s="19"/>
      <c r="G128" s="20"/>
      <c r="H128" s="20"/>
      <c r="I128" s="21"/>
      <c r="J128" s="22"/>
      <c r="K128" s="23"/>
      <c r="L128" s="24"/>
      <c r="M128" s="24"/>
      <c r="N128" s="24"/>
      <c r="O128" s="19"/>
      <c r="P128" s="25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6"/>
      <c r="AI128" s="26"/>
    </row>
    <row r="129" spans="1:35" ht="12.75" hidden="1" customHeight="1" outlineLevel="1">
      <c r="A129" s="16">
        <v>1</v>
      </c>
      <c r="B129" s="28"/>
      <c r="C129" s="27"/>
      <c r="D129" s="28"/>
      <c r="E129" s="28"/>
      <c r="F129" s="28"/>
      <c r="G129" s="27"/>
      <c r="H129" s="27"/>
      <c r="I129" s="29"/>
      <c r="J129" s="30"/>
      <c r="K129" s="28"/>
      <c r="L129" s="35"/>
      <c r="M129" s="35"/>
      <c r="N129" s="35"/>
      <c r="O129" s="28"/>
      <c r="P129" s="28"/>
      <c r="Q129" s="35"/>
      <c r="R129" s="35"/>
      <c r="S129" s="35"/>
      <c r="T129" s="40">
        <f>SUM(Q129:S129)</f>
        <v>0</v>
      </c>
      <c r="U129" s="35"/>
      <c r="V129" s="35"/>
      <c r="W129" s="35"/>
      <c r="X129" s="40">
        <f>SUM(U129:W129)</f>
        <v>0</v>
      </c>
      <c r="Y129" s="35"/>
      <c r="Z129" s="35"/>
      <c r="AA129" s="35"/>
      <c r="AB129" s="40">
        <f>SUM(Y129:AA129)</f>
        <v>0</v>
      </c>
      <c r="AC129" s="35"/>
      <c r="AD129" s="35"/>
      <c r="AE129" s="35"/>
      <c r="AF129" s="40">
        <f>SUM(AC129:AE129)</f>
        <v>0</v>
      </c>
      <c r="AG129" s="40">
        <f t="shared" ref="AG129:AG138" si="80">SUM(T129,X129,AB129,AF129)</f>
        <v>0</v>
      </c>
      <c r="AH129" s="41">
        <f>IF(ISERROR(AG129/I129),0,AG129/I129)</f>
        <v>0</v>
      </c>
      <c r="AI129" s="42">
        <f t="shared" ref="AI129:AI138" si="81">IF(ISERROR(AG129/$AG$191),"-",AG129/$AG$191)</f>
        <v>0</v>
      </c>
    </row>
    <row r="130" spans="1:35" ht="12.75" hidden="1" customHeight="1" outlineLevel="1">
      <c r="A130" s="16">
        <v>2</v>
      </c>
      <c r="B130" s="32"/>
      <c r="C130" s="31"/>
      <c r="D130" s="32"/>
      <c r="E130" s="32"/>
      <c r="F130" s="32"/>
      <c r="G130" s="31"/>
      <c r="H130" s="31"/>
      <c r="I130" s="29"/>
      <c r="J130" s="33"/>
      <c r="K130" s="32"/>
      <c r="L130" s="35"/>
      <c r="M130" s="35"/>
      <c r="N130" s="35"/>
      <c r="O130" s="32"/>
      <c r="P130" s="32"/>
      <c r="Q130" s="35"/>
      <c r="R130" s="35"/>
      <c r="S130" s="35"/>
      <c r="T130" s="40">
        <f t="shared" ref="T130:T138" si="82">SUM(Q130:S130)</f>
        <v>0</v>
      </c>
      <c r="U130" s="35"/>
      <c r="V130" s="35"/>
      <c r="W130" s="35"/>
      <c r="X130" s="40">
        <f t="shared" ref="X130:X138" si="83">SUM(U130:W130)</f>
        <v>0</v>
      </c>
      <c r="Y130" s="35"/>
      <c r="Z130" s="35"/>
      <c r="AA130" s="35"/>
      <c r="AB130" s="40">
        <f t="shared" ref="AB130:AB138" si="84">SUM(Y130:AA130)</f>
        <v>0</v>
      </c>
      <c r="AC130" s="35"/>
      <c r="AD130" s="35"/>
      <c r="AE130" s="35"/>
      <c r="AF130" s="40">
        <f t="shared" ref="AF130:AF138" si="85">SUM(AC130:AE130)</f>
        <v>0</v>
      </c>
      <c r="AG130" s="40">
        <f t="shared" si="80"/>
        <v>0</v>
      </c>
      <c r="AH130" s="41">
        <f t="shared" ref="AH130:AH138" si="86">IF(ISERROR(AG130/I130),0,AG130/I130)</f>
        <v>0</v>
      </c>
      <c r="AI130" s="42">
        <f t="shared" si="81"/>
        <v>0</v>
      </c>
    </row>
    <row r="131" spans="1:35" ht="12.75" hidden="1" customHeight="1" outlineLevel="1">
      <c r="A131" s="16">
        <v>3</v>
      </c>
      <c r="B131" s="32"/>
      <c r="C131" s="31"/>
      <c r="D131" s="32"/>
      <c r="E131" s="32"/>
      <c r="F131" s="32"/>
      <c r="G131" s="31"/>
      <c r="H131" s="31"/>
      <c r="I131" s="29"/>
      <c r="J131" s="33"/>
      <c r="K131" s="32"/>
      <c r="L131" s="35"/>
      <c r="M131" s="35"/>
      <c r="N131" s="35"/>
      <c r="O131" s="32"/>
      <c r="P131" s="32"/>
      <c r="Q131" s="35"/>
      <c r="R131" s="35"/>
      <c r="S131" s="35"/>
      <c r="T131" s="40">
        <f t="shared" si="82"/>
        <v>0</v>
      </c>
      <c r="U131" s="35"/>
      <c r="V131" s="35"/>
      <c r="W131" s="35"/>
      <c r="X131" s="40">
        <f t="shared" si="83"/>
        <v>0</v>
      </c>
      <c r="Y131" s="35"/>
      <c r="Z131" s="35"/>
      <c r="AA131" s="35"/>
      <c r="AB131" s="40">
        <f t="shared" si="84"/>
        <v>0</v>
      </c>
      <c r="AC131" s="35"/>
      <c r="AD131" s="35"/>
      <c r="AE131" s="35"/>
      <c r="AF131" s="40">
        <f t="shared" si="85"/>
        <v>0</v>
      </c>
      <c r="AG131" s="40">
        <f t="shared" si="80"/>
        <v>0</v>
      </c>
      <c r="AH131" s="41">
        <f t="shared" si="86"/>
        <v>0</v>
      </c>
      <c r="AI131" s="42">
        <f t="shared" si="81"/>
        <v>0</v>
      </c>
    </row>
    <row r="132" spans="1:35" ht="12.75" hidden="1" customHeight="1" outlineLevel="1">
      <c r="A132" s="16">
        <v>4</v>
      </c>
      <c r="B132" s="32"/>
      <c r="C132" s="31"/>
      <c r="D132" s="32"/>
      <c r="E132" s="32"/>
      <c r="F132" s="32"/>
      <c r="G132" s="31"/>
      <c r="H132" s="31"/>
      <c r="I132" s="29"/>
      <c r="J132" s="33"/>
      <c r="K132" s="32"/>
      <c r="L132" s="35"/>
      <c r="M132" s="35"/>
      <c r="N132" s="35"/>
      <c r="O132" s="32"/>
      <c r="P132" s="32"/>
      <c r="Q132" s="35"/>
      <c r="R132" s="35"/>
      <c r="S132" s="35"/>
      <c r="T132" s="40">
        <f t="shared" si="82"/>
        <v>0</v>
      </c>
      <c r="U132" s="35"/>
      <c r="V132" s="35"/>
      <c r="W132" s="35"/>
      <c r="X132" s="40">
        <f t="shared" si="83"/>
        <v>0</v>
      </c>
      <c r="Y132" s="35"/>
      <c r="Z132" s="35"/>
      <c r="AA132" s="35"/>
      <c r="AB132" s="40">
        <f t="shared" si="84"/>
        <v>0</v>
      </c>
      <c r="AC132" s="35"/>
      <c r="AD132" s="35"/>
      <c r="AE132" s="35"/>
      <c r="AF132" s="40">
        <f t="shared" si="85"/>
        <v>0</v>
      </c>
      <c r="AG132" s="40">
        <f t="shared" si="80"/>
        <v>0</v>
      </c>
      <c r="AH132" s="41">
        <f t="shared" si="86"/>
        <v>0</v>
      </c>
      <c r="AI132" s="42">
        <f t="shared" si="81"/>
        <v>0</v>
      </c>
    </row>
    <row r="133" spans="1:35" ht="12.75" hidden="1" customHeight="1" outlineLevel="1">
      <c r="A133" s="16">
        <v>5</v>
      </c>
      <c r="B133" s="32"/>
      <c r="C133" s="31"/>
      <c r="D133" s="32"/>
      <c r="E133" s="32"/>
      <c r="F133" s="32"/>
      <c r="G133" s="31"/>
      <c r="H133" s="31"/>
      <c r="I133" s="29"/>
      <c r="J133" s="33"/>
      <c r="K133" s="32"/>
      <c r="L133" s="35"/>
      <c r="M133" s="35"/>
      <c r="N133" s="35"/>
      <c r="O133" s="32"/>
      <c r="P133" s="32"/>
      <c r="Q133" s="35"/>
      <c r="R133" s="35"/>
      <c r="S133" s="35"/>
      <c r="T133" s="40">
        <f t="shared" si="82"/>
        <v>0</v>
      </c>
      <c r="U133" s="35"/>
      <c r="V133" s="35"/>
      <c r="W133" s="35"/>
      <c r="X133" s="40">
        <f t="shared" si="83"/>
        <v>0</v>
      </c>
      <c r="Y133" s="35"/>
      <c r="Z133" s="35"/>
      <c r="AA133" s="35"/>
      <c r="AB133" s="40">
        <f t="shared" si="84"/>
        <v>0</v>
      </c>
      <c r="AC133" s="35"/>
      <c r="AD133" s="35"/>
      <c r="AE133" s="35"/>
      <c r="AF133" s="40">
        <f t="shared" si="85"/>
        <v>0</v>
      </c>
      <c r="AG133" s="40">
        <f t="shared" si="80"/>
        <v>0</v>
      </c>
      <c r="AH133" s="41">
        <f t="shared" si="86"/>
        <v>0</v>
      </c>
      <c r="AI133" s="42">
        <f t="shared" si="81"/>
        <v>0</v>
      </c>
    </row>
    <row r="134" spans="1:35" ht="12.75" hidden="1" customHeight="1" outlineLevel="1">
      <c r="A134" s="16">
        <v>6</v>
      </c>
      <c r="B134" s="32"/>
      <c r="C134" s="31"/>
      <c r="D134" s="32"/>
      <c r="E134" s="32"/>
      <c r="F134" s="32"/>
      <c r="G134" s="31"/>
      <c r="H134" s="31"/>
      <c r="I134" s="29"/>
      <c r="J134" s="33"/>
      <c r="K134" s="32"/>
      <c r="L134" s="35"/>
      <c r="M134" s="35"/>
      <c r="N134" s="35"/>
      <c r="O134" s="32"/>
      <c r="P134" s="32"/>
      <c r="Q134" s="35"/>
      <c r="R134" s="35"/>
      <c r="S134" s="35"/>
      <c r="T134" s="40">
        <f t="shared" si="82"/>
        <v>0</v>
      </c>
      <c r="U134" s="35"/>
      <c r="V134" s="35"/>
      <c r="W134" s="35"/>
      <c r="X134" s="40">
        <f t="shared" si="83"/>
        <v>0</v>
      </c>
      <c r="Y134" s="35"/>
      <c r="Z134" s="35"/>
      <c r="AA134" s="35"/>
      <c r="AB134" s="40">
        <f t="shared" si="84"/>
        <v>0</v>
      </c>
      <c r="AC134" s="35"/>
      <c r="AD134" s="35"/>
      <c r="AE134" s="35"/>
      <c r="AF134" s="40">
        <f t="shared" si="85"/>
        <v>0</v>
      </c>
      <c r="AG134" s="40">
        <f t="shared" si="80"/>
        <v>0</v>
      </c>
      <c r="AH134" s="41">
        <f t="shared" si="86"/>
        <v>0</v>
      </c>
      <c r="AI134" s="42">
        <f t="shared" si="81"/>
        <v>0</v>
      </c>
    </row>
    <row r="135" spans="1:35" ht="12.75" hidden="1" customHeight="1" outlineLevel="1">
      <c r="A135" s="16">
        <v>7</v>
      </c>
      <c r="B135" s="32"/>
      <c r="C135" s="31"/>
      <c r="D135" s="32"/>
      <c r="E135" s="32"/>
      <c r="F135" s="32"/>
      <c r="G135" s="31"/>
      <c r="H135" s="31"/>
      <c r="I135" s="29"/>
      <c r="J135" s="33"/>
      <c r="K135" s="32"/>
      <c r="L135" s="35"/>
      <c r="M135" s="35"/>
      <c r="N135" s="35"/>
      <c r="O135" s="32"/>
      <c r="P135" s="32"/>
      <c r="Q135" s="35"/>
      <c r="R135" s="35"/>
      <c r="S135" s="35"/>
      <c r="T135" s="40">
        <f t="shared" si="82"/>
        <v>0</v>
      </c>
      <c r="U135" s="35"/>
      <c r="V135" s="35"/>
      <c r="W135" s="35"/>
      <c r="X135" s="40">
        <f t="shared" si="83"/>
        <v>0</v>
      </c>
      <c r="Y135" s="35"/>
      <c r="Z135" s="35"/>
      <c r="AA135" s="35"/>
      <c r="AB135" s="40">
        <f t="shared" si="84"/>
        <v>0</v>
      </c>
      <c r="AC135" s="35"/>
      <c r="AD135" s="35"/>
      <c r="AE135" s="35"/>
      <c r="AF135" s="40">
        <f t="shared" si="85"/>
        <v>0</v>
      </c>
      <c r="AG135" s="40">
        <f t="shared" si="80"/>
        <v>0</v>
      </c>
      <c r="AH135" s="41">
        <f t="shared" si="86"/>
        <v>0</v>
      </c>
      <c r="AI135" s="42">
        <f t="shared" si="81"/>
        <v>0</v>
      </c>
    </row>
    <row r="136" spans="1:35" ht="12.75" hidden="1" customHeight="1" outlineLevel="1">
      <c r="A136" s="16">
        <v>8</v>
      </c>
      <c r="B136" s="32"/>
      <c r="C136" s="31"/>
      <c r="D136" s="32"/>
      <c r="E136" s="32"/>
      <c r="F136" s="32"/>
      <c r="G136" s="31"/>
      <c r="H136" s="31"/>
      <c r="I136" s="29"/>
      <c r="J136" s="33"/>
      <c r="K136" s="32"/>
      <c r="L136" s="35"/>
      <c r="M136" s="35"/>
      <c r="N136" s="35"/>
      <c r="O136" s="32"/>
      <c r="P136" s="32"/>
      <c r="Q136" s="35"/>
      <c r="R136" s="35"/>
      <c r="S136" s="35"/>
      <c r="T136" s="40">
        <f t="shared" si="82"/>
        <v>0</v>
      </c>
      <c r="U136" s="35"/>
      <c r="V136" s="35"/>
      <c r="W136" s="35"/>
      <c r="X136" s="40">
        <f t="shared" si="83"/>
        <v>0</v>
      </c>
      <c r="Y136" s="35"/>
      <c r="Z136" s="35"/>
      <c r="AA136" s="35"/>
      <c r="AB136" s="40">
        <f t="shared" si="84"/>
        <v>0</v>
      </c>
      <c r="AC136" s="35"/>
      <c r="AD136" s="35"/>
      <c r="AE136" s="35"/>
      <c r="AF136" s="40">
        <f t="shared" si="85"/>
        <v>0</v>
      </c>
      <c r="AG136" s="40">
        <f t="shared" si="80"/>
        <v>0</v>
      </c>
      <c r="AH136" s="41">
        <f t="shared" si="86"/>
        <v>0</v>
      </c>
      <c r="AI136" s="42">
        <f t="shared" si="81"/>
        <v>0</v>
      </c>
    </row>
    <row r="137" spans="1:35" ht="12.75" hidden="1" customHeight="1" outlineLevel="1">
      <c r="A137" s="16">
        <v>9</v>
      </c>
      <c r="B137" s="32"/>
      <c r="C137" s="31"/>
      <c r="D137" s="32"/>
      <c r="E137" s="32"/>
      <c r="F137" s="32"/>
      <c r="G137" s="31"/>
      <c r="H137" s="31"/>
      <c r="I137" s="29"/>
      <c r="J137" s="33"/>
      <c r="K137" s="32"/>
      <c r="L137" s="35"/>
      <c r="M137" s="35"/>
      <c r="N137" s="35"/>
      <c r="O137" s="32"/>
      <c r="P137" s="32"/>
      <c r="Q137" s="35"/>
      <c r="R137" s="35"/>
      <c r="S137" s="35"/>
      <c r="T137" s="40">
        <f t="shared" si="82"/>
        <v>0</v>
      </c>
      <c r="U137" s="35"/>
      <c r="V137" s="35"/>
      <c r="W137" s="35"/>
      <c r="X137" s="40">
        <f t="shared" si="83"/>
        <v>0</v>
      </c>
      <c r="Y137" s="35"/>
      <c r="Z137" s="35"/>
      <c r="AA137" s="35"/>
      <c r="AB137" s="40">
        <f t="shared" si="84"/>
        <v>0</v>
      </c>
      <c r="AC137" s="35"/>
      <c r="AD137" s="35"/>
      <c r="AE137" s="35"/>
      <c r="AF137" s="40">
        <f t="shared" si="85"/>
        <v>0</v>
      </c>
      <c r="AG137" s="40">
        <f t="shared" si="80"/>
        <v>0</v>
      </c>
      <c r="AH137" s="41">
        <f t="shared" si="86"/>
        <v>0</v>
      </c>
      <c r="AI137" s="42">
        <f t="shared" si="81"/>
        <v>0</v>
      </c>
    </row>
    <row r="138" spans="1:35" ht="12.75" hidden="1" customHeight="1" outlineLevel="1">
      <c r="A138" s="16">
        <v>10</v>
      </c>
      <c r="B138" s="32"/>
      <c r="C138" s="31"/>
      <c r="D138" s="32"/>
      <c r="E138" s="32"/>
      <c r="F138" s="32"/>
      <c r="G138" s="31"/>
      <c r="H138" s="31"/>
      <c r="I138" s="29"/>
      <c r="J138" s="34"/>
      <c r="K138" s="32"/>
      <c r="L138" s="35"/>
      <c r="M138" s="35"/>
      <c r="N138" s="35"/>
      <c r="O138" s="32"/>
      <c r="P138" s="32"/>
      <c r="Q138" s="35"/>
      <c r="R138" s="35"/>
      <c r="S138" s="35"/>
      <c r="T138" s="40">
        <f t="shared" si="82"/>
        <v>0</v>
      </c>
      <c r="U138" s="35"/>
      <c r="V138" s="35"/>
      <c r="W138" s="35"/>
      <c r="X138" s="40">
        <f t="shared" si="83"/>
        <v>0</v>
      </c>
      <c r="Y138" s="35"/>
      <c r="Z138" s="35"/>
      <c r="AA138" s="35"/>
      <c r="AB138" s="40">
        <f t="shared" si="84"/>
        <v>0</v>
      </c>
      <c r="AC138" s="35"/>
      <c r="AD138" s="35"/>
      <c r="AE138" s="35"/>
      <c r="AF138" s="40">
        <f t="shared" si="85"/>
        <v>0</v>
      </c>
      <c r="AG138" s="40">
        <f t="shared" si="80"/>
        <v>0</v>
      </c>
      <c r="AH138" s="41">
        <f t="shared" si="86"/>
        <v>0</v>
      </c>
      <c r="AI138" s="42">
        <f t="shared" si="81"/>
        <v>0</v>
      </c>
    </row>
    <row r="139" spans="1:35" ht="12.75" customHeight="1" collapsed="1">
      <c r="A139" s="181" t="s">
        <v>69</v>
      </c>
      <c r="B139" s="182"/>
      <c r="C139" s="182"/>
      <c r="D139" s="182"/>
      <c r="E139" s="182"/>
      <c r="F139" s="182"/>
      <c r="G139" s="182"/>
      <c r="H139" s="183"/>
      <c r="I139" s="55">
        <f>SUM(I129:I138)</f>
        <v>0</v>
      </c>
      <c r="J139" s="55">
        <f>SUM(J129:J138)</f>
        <v>0</v>
      </c>
      <c r="K139" s="56"/>
      <c r="L139" s="55">
        <f>SUM(L129:L138)</f>
        <v>0</v>
      </c>
      <c r="M139" s="55">
        <f>SUM(M129:M138)</f>
        <v>0</v>
      </c>
      <c r="N139" s="55">
        <f>SUM(N129:N138)</f>
        <v>0</v>
      </c>
      <c r="O139" s="57"/>
      <c r="P139" s="59"/>
      <c r="Q139" s="55">
        <f t="shared" ref="Q139:AG139" si="87">SUM(Q129:Q138)</f>
        <v>0</v>
      </c>
      <c r="R139" s="55">
        <f t="shared" si="87"/>
        <v>0</v>
      </c>
      <c r="S139" s="55">
        <f t="shared" si="87"/>
        <v>0</v>
      </c>
      <c r="T139" s="60">
        <f t="shared" si="87"/>
        <v>0</v>
      </c>
      <c r="U139" s="55">
        <f t="shared" si="87"/>
        <v>0</v>
      </c>
      <c r="V139" s="55">
        <f t="shared" si="87"/>
        <v>0</v>
      </c>
      <c r="W139" s="55">
        <f t="shared" si="87"/>
        <v>0</v>
      </c>
      <c r="X139" s="60">
        <f t="shared" si="87"/>
        <v>0</v>
      </c>
      <c r="Y139" s="55">
        <f t="shared" si="87"/>
        <v>0</v>
      </c>
      <c r="Z139" s="55">
        <f t="shared" si="87"/>
        <v>0</v>
      </c>
      <c r="AA139" s="55">
        <f t="shared" si="87"/>
        <v>0</v>
      </c>
      <c r="AB139" s="60">
        <f t="shared" si="87"/>
        <v>0</v>
      </c>
      <c r="AC139" s="55">
        <f t="shared" si="87"/>
        <v>0</v>
      </c>
      <c r="AD139" s="55">
        <f t="shared" si="87"/>
        <v>0</v>
      </c>
      <c r="AE139" s="55">
        <f t="shared" si="87"/>
        <v>0</v>
      </c>
      <c r="AF139" s="60">
        <f t="shared" si="87"/>
        <v>0</v>
      </c>
      <c r="AG139" s="53">
        <f t="shared" si="87"/>
        <v>0</v>
      </c>
      <c r="AH139" s="54">
        <f>IF(ISERROR(AG139/I139),0,AG139/I139)</f>
        <v>0</v>
      </c>
      <c r="AI139" s="54">
        <f>IF(ISERROR(AG139/$AG$191),0,AG139/$AG$191)</f>
        <v>0</v>
      </c>
    </row>
    <row r="140" spans="1:35" ht="12.75" customHeight="1">
      <c r="A140" s="36"/>
      <c r="B140" s="187" t="s">
        <v>18</v>
      </c>
      <c r="C140" s="188"/>
      <c r="D140" s="189"/>
      <c r="E140" s="18"/>
      <c r="F140" s="19"/>
      <c r="G140" s="20"/>
      <c r="H140" s="20"/>
      <c r="I140" s="21"/>
      <c r="J140" s="22"/>
      <c r="K140" s="23"/>
      <c r="L140" s="24"/>
      <c r="M140" s="24"/>
      <c r="N140" s="24"/>
      <c r="O140" s="19"/>
      <c r="P140" s="25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22"/>
      <c r="AH140" s="26"/>
      <c r="AI140" s="26"/>
    </row>
    <row r="141" spans="1:35" ht="12.75" hidden="1" customHeight="1" outlineLevel="1">
      <c r="A141" s="16">
        <v>1</v>
      </c>
      <c r="B141" s="28"/>
      <c r="C141" s="27"/>
      <c r="D141" s="28"/>
      <c r="E141" s="28"/>
      <c r="F141" s="28"/>
      <c r="G141" s="27"/>
      <c r="H141" s="27"/>
      <c r="I141" s="29"/>
      <c r="J141" s="30"/>
      <c r="K141" s="28"/>
      <c r="L141" s="35"/>
      <c r="M141" s="35"/>
      <c r="N141" s="35"/>
      <c r="O141" s="28"/>
      <c r="P141" s="28"/>
      <c r="Q141" s="35"/>
      <c r="R141" s="35"/>
      <c r="S141" s="35"/>
      <c r="T141" s="40">
        <f>SUM(Q141:S141)</f>
        <v>0</v>
      </c>
      <c r="U141" s="35"/>
      <c r="V141" s="35"/>
      <c r="W141" s="35"/>
      <c r="X141" s="40">
        <f>SUM(U141:W141)</f>
        <v>0</v>
      </c>
      <c r="Y141" s="35"/>
      <c r="Z141" s="35"/>
      <c r="AA141" s="35"/>
      <c r="AB141" s="40">
        <f>SUM(Y141:AA141)</f>
        <v>0</v>
      </c>
      <c r="AC141" s="35"/>
      <c r="AD141" s="35"/>
      <c r="AE141" s="35"/>
      <c r="AF141" s="40">
        <f>SUM(AC141:AE141)</f>
        <v>0</v>
      </c>
      <c r="AG141" s="40">
        <f t="shared" ref="AG141:AG150" si="88">SUM(T141,X141,AB141,AF141)</f>
        <v>0</v>
      </c>
      <c r="AH141" s="41">
        <f>IF(ISERROR(AG141/I141),0,AG141/I141)</f>
        <v>0</v>
      </c>
      <c r="AI141" s="42">
        <f t="shared" ref="AI141:AI150" si="89">IF(ISERROR(AG141/$AG$191),"-",AG141/$AG$191)</f>
        <v>0</v>
      </c>
    </row>
    <row r="142" spans="1:35" ht="12.75" hidden="1" customHeight="1" outlineLevel="1">
      <c r="A142" s="16">
        <v>2</v>
      </c>
      <c r="B142" s="32"/>
      <c r="C142" s="31"/>
      <c r="D142" s="32"/>
      <c r="E142" s="32"/>
      <c r="F142" s="32"/>
      <c r="G142" s="31"/>
      <c r="H142" s="31"/>
      <c r="I142" s="29"/>
      <c r="J142" s="33"/>
      <c r="K142" s="32"/>
      <c r="L142" s="35"/>
      <c r="M142" s="35"/>
      <c r="N142" s="35"/>
      <c r="O142" s="32"/>
      <c r="P142" s="32"/>
      <c r="Q142" s="35"/>
      <c r="R142" s="35"/>
      <c r="S142" s="35"/>
      <c r="T142" s="40">
        <f t="shared" ref="T142:T150" si="90">SUM(Q142:S142)</f>
        <v>0</v>
      </c>
      <c r="U142" s="35"/>
      <c r="V142" s="35"/>
      <c r="W142" s="35"/>
      <c r="X142" s="40">
        <f t="shared" ref="X142:X150" si="91">SUM(U142:W142)</f>
        <v>0</v>
      </c>
      <c r="Y142" s="35"/>
      <c r="Z142" s="35"/>
      <c r="AA142" s="35"/>
      <c r="AB142" s="40">
        <f t="shared" ref="AB142:AB150" si="92">SUM(Y142:AA142)</f>
        <v>0</v>
      </c>
      <c r="AC142" s="35"/>
      <c r="AD142" s="35"/>
      <c r="AE142" s="35"/>
      <c r="AF142" s="40">
        <f t="shared" ref="AF142:AF150" si="93">SUM(AC142:AE142)</f>
        <v>0</v>
      </c>
      <c r="AG142" s="40">
        <f t="shared" si="88"/>
        <v>0</v>
      </c>
      <c r="AH142" s="41">
        <f t="shared" ref="AH142:AH150" si="94">IF(ISERROR(AG142/I142),0,AG142/I142)</f>
        <v>0</v>
      </c>
      <c r="AI142" s="42">
        <f t="shared" si="89"/>
        <v>0</v>
      </c>
    </row>
    <row r="143" spans="1:35" ht="12.75" hidden="1" customHeight="1" outlineLevel="1">
      <c r="A143" s="16">
        <v>3</v>
      </c>
      <c r="B143" s="32"/>
      <c r="C143" s="31"/>
      <c r="D143" s="32"/>
      <c r="E143" s="32"/>
      <c r="F143" s="32"/>
      <c r="G143" s="31"/>
      <c r="H143" s="31"/>
      <c r="I143" s="29"/>
      <c r="J143" s="33"/>
      <c r="K143" s="32"/>
      <c r="L143" s="35"/>
      <c r="M143" s="35"/>
      <c r="N143" s="35"/>
      <c r="O143" s="32"/>
      <c r="P143" s="32"/>
      <c r="Q143" s="35"/>
      <c r="R143" s="35"/>
      <c r="S143" s="35"/>
      <c r="T143" s="40">
        <f t="shared" si="90"/>
        <v>0</v>
      </c>
      <c r="U143" s="35"/>
      <c r="V143" s="35"/>
      <c r="W143" s="35"/>
      <c r="X143" s="40">
        <f t="shared" si="91"/>
        <v>0</v>
      </c>
      <c r="Y143" s="35"/>
      <c r="Z143" s="35"/>
      <c r="AA143" s="35"/>
      <c r="AB143" s="40">
        <f t="shared" si="92"/>
        <v>0</v>
      </c>
      <c r="AC143" s="35"/>
      <c r="AD143" s="35"/>
      <c r="AE143" s="35"/>
      <c r="AF143" s="40">
        <f t="shared" si="93"/>
        <v>0</v>
      </c>
      <c r="AG143" s="40">
        <f t="shared" si="88"/>
        <v>0</v>
      </c>
      <c r="AH143" s="41">
        <f t="shared" si="94"/>
        <v>0</v>
      </c>
      <c r="AI143" s="42">
        <f t="shared" si="89"/>
        <v>0</v>
      </c>
    </row>
    <row r="144" spans="1:35" ht="12.75" hidden="1" customHeight="1" outlineLevel="1">
      <c r="A144" s="16">
        <v>4</v>
      </c>
      <c r="B144" s="32"/>
      <c r="C144" s="31"/>
      <c r="D144" s="32"/>
      <c r="E144" s="32"/>
      <c r="F144" s="32"/>
      <c r="G144" s="31"/>
      <c r="H144" s="31"/>
      <c r="I144" s="29"/>
      <c r="J144" s="33"/>
      <c r="K144" s="32"/>
      <c r="L144" s="35"/>
      <c r="M144" s="35"/>
      <c r="N144" s="35"/>
      <c r="O144" s="32"/>
      <c r="P144" s="32"/>
      <c r="Q144" s="35"/>
      <c r="R144" s="35"/>
      <c r="S144" s="35"/>
      <c r="T144" s="40">
        <f t="shared" si="90"/>
        <v>0</v>
      </c>
      <c r="U144" s="35"/>
      <c r="V144" s="35"/>
      <c r="W144" s="35"/>
      <c r="X144" s="40">
        <f t="shared" si="91"/>
        <v>0</v>
      </c>
      <c r="Y144" s="35"/>
      <c r="Z144" s="35"/>
      <c r="AA144" s="35"/>
      <c r="AB144" s="40">
        <f t="shared" si="92"/>
        <v>0</v>
      </c>
      <c r="AC144" s="35"/>
      <c r="AD144" s="35"/>
      <c r="AE144" s="35"/>
      <c r="AF144" s="40">
        <f t="shared" si="93"/>
        <v>0</v>
      </c>
      <c r="AG144" s="40">
        <f t="shared" si="88"/>
        <v>0</v>
      </c>
      <c r="AH144" s="41">
        <f t="shared" si="94"/>
        <v>0</v>
      </c>
      <c r="AI144" s="42">
        <f t="shared" si="89"/>
        <v>0</v>
      </c>
    </row>
    <row r="145" spans="1:35" ht="12.75" hidden="1" customHeight="1" outlineLevel="1">
      <c r="A145" s="16">
        <v>5</v>
      </c>
      <c r="B145" s="32"/>
      <c r="C145" s="31"/>
      <c r="D145" s="32"/>
      <c r="E145" s="32"/>
      <c r="F145" s="32"/>
      <c r="G145" s="31"/>
      <c r="H145" s="31"/>
      <c r="I145" s="29"/>
      <c r="J145" s="33"/>
      <c r="K145" s="32"/>
      <c r="L145" s="35"/>
      <c r="M145" s="35"/>
      <c r="N145" s="35"/>
      <c r="O145" s="32"/>
      <c r="P145" s="32"/>
      <c r="Q145" s="35"/>
      <c r="R145" s="35"/>
      <c r="S145" s="35"/>
      <c r="T145" s="40">
        <f t="shared" si="90"/>
        <v>0</v>
      </c>
      <c r="U145" s="35"/>
      <c r="V145" s="35"/>
      <c r="W145" s="35"/>
      <c r="X145" s="40">
        <f t="shared" si="91"/>
        <v>0</v>
      </c>
      <c r="Y145" s="35"/>
      <c r="Z145" s="35"/>
      <c r="AA145" s="35"/>
      <c r="AB145" s="40">
        <f t="shared" si="92"/>
        <v>0</v>
      </c>
      <c r="AC145" s="35"/>
      <c r="AD145" s="35"/>
      <c r="AE145" s="35"/>
      <c r="AF145" s="40">
        <f t="shared" si="93"/>
        <v>0</v>
      </c>
      <c r="AG145" s="40">
        <f t="shared" si="88"/>
        <v>0</v>
      </c>
      <c r="AH145" s="41">
        <f t="shared" si="94"/>
        <v>0</v>
      </c>
      <c r="AI145" s="42">
        <f t="shared" si="89"/>
        <v>0</v>
      </c>
    </row>
    <row r="146" spans="1:35" ht="12.75" hidden="1" customHeight="1" outlineLevel="1">
      <c r="A146" s="16">
        <v>6</v>
      </c>
      <c r="B146" s="32"/>
      <c r="C146" s="31"/>
      <c r="D146" s="32"/>
      <c r="E146" s="32"/>
      <c r="F146" s="32"/>
      <c r="G146" s="31"/>
      <c r="H146" s="31"/>
      <c r="I146" s="29"/>
      <c r="J146" s="33"/>
      <c r="K146" s="32"/>
      <c r="L146" s="35"/>
      <c r="M146" s="35"/>
      <c r="N146" s="35"/>
      <c r="O146" s="32"/>
      <c r="P146" s="32"/>
      <c r="Q146" s="35"/>
      <c r="R146" s="35"/>
      <c r="S146" s="35"/>
      <c r="T146" s="40">
        <f t="shared" si="90"/>
        <v>0</v>
      </c>
      <c r="U146" s="35"/>
      <c r="V146" s="35"/>
      <c r="W146" s="35"/>
      <c r="X146" s="40">
        <f t="shared" si="91"/>
        <v>0</v>
      </c>
      <c r="Y146" s="35"/>
      <c r="Z146" s="35"/>
      <c r="AA146" s="35"/>
      <c r="AB146" s="40">
        <f t="shared" si="92"/>
        <v>0</v>
      </c>
      <c r="AC146" s="35"/>
      <c r="AD146" s="35"/>
      <c r="AE146" s="35"/>
      <c r="AF146" s="40">
        <f t="shared" si="93"/>
        <v>0</v>
      </c>
      <c r="AG146" s="40">
        <f t="shared" si="88"/>
        <v>0</v>
      </c>
      <c r="AH146" s="41">
        <f t="shared" si="94"/>
        <v>0</v>
      </c>
      <c r="AI146" s="42">
        <f t="shared" si="89"/>
        <v>0</v>
      </c>
    </row>
    <row r="147" spans="1:35" ht="12.75" hidden="1" customHeight="1" outlineLevel="1">
      <c r="A147" s="16">
        <v>7</v>
      </c>
      <c r="B147" s="32"/>
      <c r="C147" s="31"/>
      <c r="D147" s="32"/>
      <c r="E147" s="32"/>
      <c r="F147" s="32"/>
      <c r="G147" s="31"/>
      <c r="H147" s="31"/>
      <c r="I147" s="29"/>
      <c r="J147" s="33"/>
      <c r="K147" s="32"/>
      <c r="L147" s="35"/>
      <c r="M147" s="35"/>
      <c r="N147" s="35"/>
      <c r="O147" s="32"/>
      <c r="P147" s="32"/>
      <c r="Q147" s="35"/>
      <c r="R147" s="35"/>
      <c r="S147" s="35"/>
      <c r="T147" s="40">
        <f t="shared" si="90"/>
        <v>0</v>
      </c>
      <c r="U147" s="35"/>
      <c r="V147" s="35"/>
      <c r="W147" s="35"/>
      <c r="X147" s="40">
        <f t="shared" si="91"/>
        <v>0</v>
      </c>
      <c r="Y147" s="35"/>
      <c r="Z147" s="35"/>
      <c r="AA147" s="35"/>
      <c r="AB147" s="40">
        <f t="shared" si="92"/>
        <v>0</v>
      </c>
      <c r="AC147" s="35"/>
      <c r="AD147" s="35"/>
      <c r="AE147" s="35"/>
      <c r="AF147" s="40">
        <f t="shared" si="93"/>
        <v>0</v>
      </c>
      <c r="AG147" s="40">
        <f t="shared" si="88"/>
        <v>0</v>
      </c>
      <c r="AH147" s="41">
        <f t="shared" si="94"/>
        <v>0</v>
      </c>
      <c r="AI147" s="42">
        <f t="shared" si="89"/>
        <v>0</v>
      </c>
    </row>
    <row r="148" spans="1:35" ht="12.75" hidden="1" customHeight="1" outlineLevel="1">
      <c r="A148" s="16">
        <v>8</v>
      </c>
      <c r="B148" s="32"/>
      <c r="C148" s="31"/>
      <c r="D148" s="32"/>
      <c r="E148" s="32"/>
      <c r="F148" s="32"/>
      <c r="G148" s="31"/>
      <c r="H148" s="31"/>
      <c r="I148" s="29"/>
      <c r="J148" s="33"/>
      <c r="K148" s="32"/>
      <c r="L148" s="35"/>
      <c r="M148" s="35"/>
      <c r="N148" s="35"/>
      <c r="O148" s="32"/>
      <c r="P148" s="32"/>
      <c r="Q148" s="35"/>
      <c r="R148" s="35"/>
      <c r="S148" s="35"/>
      <c r="T148" s="40">
        <f t="shared" si="90"/>
        <v>0</v>
      </c>
      <c r="U148" s="35"/>
      <c r="V148" s="35"/>
      <c r="W148" s="35"/>
      <c r="X148" s="40">
        <f t="shared" si="91"/>
        <v>0</v>
      </c>
      <c r="Y148" s="35"/>
      <c r="Z148" s="35"/>
      <c r="AA148" s="35"/>
      <c r="AB148" s="40">
        <f t="shared" si="92"/>
        <v>0</v>
      </c>
      <c r="AC148" s="35"/>
      <c r="AD148" s="35"/>
      <c r="AE148" s="35"/>
      <c r="AF148" s="40">
        <f t="shared" si="93"/>
        <v>0</v>
      </c>
      <c r="AG148" s="40">
        <f t="shared" si="88"/>
        <v>0</v>
      </c>
      <c r="AH148" s="41">
        <f t="shared" si="94"/>
        <v>0</v>
      </c>
      <c r="AI148" s="42">
        <f t="shared" si="89"/>
        <v>0</v>
      </c>
    </row>
    <row r="149" spans="1:35" ht="12.75" hidden="1" customHeight="1" outlineLevel="1">
      <c r="A149" s="16">
        <v>9</v>
      </c>
      <c r="B149" s="32"/>
      <c r="C149" s="31"/>
      <c r="D149" s="32"/>
      <c r="E149" s="32"/>
      <c r="F149" s="32"/>
      <c r="G149" s="31"/>
      <c r="H149" s="31"/>
      <c r="I149" s="29"/>
      <c r="J149" s="33"/>
      <c r="K149" s="32"/>
      <c r="L149" s="35"/>
      <c r="M149" s="35"/>
      <c r="N149" s="35"/>
      <c r="O149" s="32"/>
      <c r="P149" s="32"/>
      <c r="Q149" s="35"/>
      <c r="R149" s="35"/>
      <c r="S149" s="35"/>
      <c r="T149" s="40">
        <f t="shared" si="90"/>
        <v>0</v>
      </c>
      <c r="U149" s="35"/>
      <c r="V149" s="35"/>
      <c r="W149" s="35"/>
      <c r="X149" s="40">
        <f t="shared" si="91"/>
        <v>0</v>
      </c>
      <c r="Y149" s="35"/>
      <c r="Z149" s="35"/>
      <c r="AA149" s="35"/>
      <c r="AB149" s="40">
        <f t="shared" si="92"/>
        <v>0</v>
      </c>
      <c r="AC149" s="35"/>
      <c r="AD149" s="35"/>
      <c r="AE149" s="35"/>
      <c r="AF149" s="40">
        <f t="shared" si="93"/>
        <v>0</v>
      </c>
      <c r="AG149" s="40">
        <f t="shared" si="88"/>
        <v>0</v>
      </c>
      <c r="AH149" s="41">
        <f t="shared" si="94"/>
        <v>0</v>
      </c>
      <c r="AI149" s="42">
        <f t="shared" si="89"/>
        <v>0</v>
      </c>
    </row>
    <row r="150" spans="1:35" ht="12.75" hidden="1" customHeight="1" outlineLevel="1">
      <c r="A150" s="16">
        <v>10</v>
      </c>
      <c r="B150" s="32"/>
      <c r="C150" s="31"/>
      <c r="D150" s="32"/>
      <c r="E150" s="32"/>
      <c r="F150" s="32"/>
      <c r="G150" s="31"/>
      <c r="H150" s="31"/>
      <c r="I150" s="29"/>
      <c r="J150" s="34"/>
      <c r="K150" s="32"/>
      <c r="L150" s="35"/>
      <c r="M150" s="35"/>
      <c r="N150" s="35"/>
      <c r="O150" s="32"/>
      <c r="P150" s="32"/>
      <c r="Q150" s="35"/>
      <c r="R150" s="35"/>
      <c r="S150" s="35"/>
      <c r="T150" s="40">
        <f t="shared" si="90"/>
        <v>0</v>
      </c>
      <c r="U150" s="35"/>
      <c r="V150" s="35"/>
      <c r="W150" s="35"/>
      <c r="X150" s="40">
        <f t="shared" si="91"/>
        <v>0</v>
      </c>
      <c r="Y150" s="35"/>
      <c r="Z150" s="35"/>
      <c r="AA150" s="35"/>
      <c r="AB150" s="40">
        <f t="shared" si="92"/>
        <v>0</v>
      </c>
      <c r="AC150" s="35"/>
      <c r="AD150" s="35"/>
      <c r="AE150" s="35"/>
      <c r="AF150" s="40">
        <f t="shared" si="93"/>
        <v>0</v>
      </c>
      <c r="AG150" s="40">
        <f t="shared" si="88"/>
        <v>0</v>
      </c>
      <c r="AH150" s="41">
        <f t="shared" si="94"/>
        <v>0</v>
      </c>
      <c r="AI150" s="42">
        <f t="shared" si="89"/>
        <v>0</v>
      </c>
    </row>
    <row r="151" spans="1:35" ht="12.75" customHeight="1" collapsed="1">
      <c r="A151" s="181" t="s">
        <v>70</v>
      </c>
      <c r="B151" s="182"/>
      <c r="C151" s="182"/>
      <c r="D151" s="182"/>
      <c r="E151" s="182"/>
      <c r="F151" s="182"/>
      <c r="G151" s="182"/>
      <c r="H151" s="183"/>
      <c r="I151" s="55">
        <f>SUM(I141:I150)</f>
        <v>0</v>
      </c>
      <c r="J151" s="55">
        <f>SUM(J141:J150)</f>
        <v>0</v>
      </c>
      <c r="K151" s="56"/>
      <c r="L151" s="55">
        <f>SUM(L141:L150)</f>
        <v>0</v>
      </c>
      <c r="M151" s="55">
        <f>SUM(M141:M150)</f>
        <v>0</v>
      </c>
      <c r="N151" s="55">
        <f>SUM(N141:N150)</f>
        <v>0</v>
      </c>
      <c r="O151" s="57"/>
      <c r="P151" s="59"/>
      <c r="Q151" s="55">
        <f t="shared" ref="Q151:AG151" si="95">SUM(Q141:Q150)</f>
        <v>0</v>
      </c>
      <c r="R151" s="55">
        <f t="shared" si="95"/>
        <v>0</v>
      </c>
      <c r="S151" s="55">
        <f t="shared" si="95"/>
        <v>0</v>
      </c>
      <c r="T151" s="60">
        <f t="shared" si="95"/>
        <v>0</v>
      </c>
      <c r="U151" s="55">
        <f t="shared" si="95"/>
        <v>0</v>
      </c>
      <c r="V151" s="55">
        <f t="shared" si="95"/>
        <v>0</v>
      </c>
      <c r="W151" s="55">
        <f t="shared" si="95"/>
        <v>0</v>
      </c>
      <c r="X151" s="60">
        <f t="shared" si="95"/>
        <v>0</v>
      </c>
      <c r="Y151" s="55">
        <f t="shared" si="95"/>
        <v>0</v>
      </c>
      <c r="Z151" s="55">
        <f t="shared" si="95"/>
        <v>0</v>
      </c>
      <c r="AA151" s="55">
        <f t="shared" si="95"/>
        <v>0</v>
      </c>
      <c r="AB151" s="60">
        <f t="shared" si="95"/>
        <v>0</v>
      </c>
      <c r="AC151" s="55">
        <f t="shared" si="95"/>
        <v>0</v>
      </c>
      <c r="AD151" s="55">
        <f t="shared" si="95"/>
        <v>0</v>
      </c>
      <c r="AE151" s="55">
        <f t="shared" si="95"/>
        <v>0</v>
      </c>
      <c r="AF151" s="60">
        <f t="shared" si="95"/>
        <v>0</v>
      </c>
      <c r="AG151" s="53">
        <f t="shared" si="95"/>
        <v>0</v>
      </c>
      <c r="AH151" s="54">
        <f>IF(ISERROR(AG151/I151),0,AG151/I151)</f>
        <v>0</v>
      </c>
      <c r="AI151" s="54">
        <f>IF(ISERROR(AG151/$AG$191),0,AG151/$AG$191)</f>
        <v>0</v>
      </c>
    </row>
    <row r="152" spans="1:35" ht="12.75" customHeight="1">
      <c r="A152" s="36"/>
      <c r="B152" s="187" t="s">
        <v>71</v>
      </c>
      <c r="C152" s="188"/>
      <c r="D152" s="189"/>
      <c r="E152" s="18"/>
      <c r="F152" s="19"/>
      <c r="G152" s="20"/>
      <c r="H152" s="20"/>
      <c r="I152" s="21"/>
      <c r="J152" s="22"/>
      <c r="K152" s="23"/>
      <c r="L152" s="24"/>
      <c r="M152" s="24"/>
      <c r="N152" s="24"/>
      <c r="O152" s="19"/>
      <c r="P152" s="25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22"/>
      <c r="AG152" s="22"/>
      <c r="AH152" s="26"/>
      <c r="AI152" s="26"/>
    </row>
    <row r="153" spans="1:35" ht="12.75" hidden="1" customHeight="1" outlineLevel="1">
      <c r="A153" s="16">
        <v>1</v>
      </c>
      <c r="B153" s="28"/>
      <c r="C153" s="27"/>
      <c r="D153" s="28"/>
      <c r="E153" s="28"/>
      <c r="F153" s="28"/>
      <c r="G153" s="27"/>
      <c r="H153" s="27"/>
      <c r="I153" s="29"/>
      <c r="J153" s="30"/>
      <c r="K153" s="28"/>
      <c r="L153" s="35"/>
      <c r="M153" s="35"/>
      <c r="N153" s="35"/>
      <c r="O153" s="28"/>
      <c r="P153" s="28"/>
      <c r="Q153" s="35"/>
      <c r="R153" s="35"/>
      <c r="S153" s="35"/>
      <c r="T153" s="40">
        <f>SUM(Q153:S153)</f>
        <v>0</v>
      </c>
      <c r="U153" s="35"/>
      <c r="V153" s="35"/>
      <c r="W153" s="35"/>
      <c r="X153" s="40">
        <f>SUM(U153:W153)</f>
        <v>0</v>
      </c>
      <c r="Y153" s="35"/>
      <c r="Z153" s="35"/>
      <c r="AA153" s="35"/>
      <c r="AB153" s="40">
        <f>SUM(Y153:AA153)</f>
        <v>0</v>
      </c>
      <c r="AC153" s="35"/>
      <c r="AD153" s="35"/>
      <c r="AE153" s="35"/>
      <c r="AF153" s="40">
        <f>SUM(AC153:AE153)</f>
        <v>0</v>
      </c>
      <c r="AG153" s="40">
        <f t="shared" ref="AG153:AG162" si="96">SUM(T153,X153,AB153,AF153)</f>
        <v>0</v>
      </c>
      <c r="AH153" s="41">
        <f>IF(ISERROR(AG153/I153),0,AG153/I153)</f>
        <v>0</v>
      </c>
      <c r="AI153" s="42">
        <f t="shared" ref="AI153:AI162" si="97">IF(ISERROR(AG153/$AG$191),"-",AG153/$AG$191)</f>
        <v>0</v>
      </c>
    </row>
    <row r="154" spans="1:35" ht="12.75" hidden="1" customHeight="1" outlineLevel="1">
      <c r="A154" s="16">
        <v>2</v>
      </c>
      <c r="B154" s="32"/>
      <c r="C154" s="31"/>
      <c r="D154" s="32"/>
      <c r="E154" s="32"/>
      <c r="F154" s="32"/>
      <c r="G154" s="31"/>
      <c r="H154" s="31"/>
      <c r="I154" s="29"/>
      <c r="J154" s="33"/>
      <c r="K154" s="32"/>
      <c r="L154" s="35"/>
      <c r="M154" s="35"/>
      <c r="N154" s="35"/>
      <c r="O154" s="32"/>
      <c r="P154" s="32"/>
      <c r="Q154" s="35"/>
      <c r="R154" s="35"/>
      <c r="S154" s="35"/>
      <c r="T154" s="40">
        <f t="shared" ref="T154:T162" si="98">SUM(Q154:S154)</f>
        <v>0</v>
      </c>
      <c r="U154" s="35"/>
      <c r="V154" s="35"/>
      <c r="W154" s="35"/>
      <c r="X154" s="40">
        <f t="shared" ref="X154:X162" si="99">SUM(U154:W154)</f>
        <v>0</v>
      </c>
      <c r="Y154" s="35"/>
      <c r="Z154" s="35"/>
      <c r="AA154" s="35"/>
      <c r="AB154" s="40">
        <f t="shared" ref="AB154:AB162" si="100">SUM(Y154:AA154)</f>
        <v>0</v>
      </c>
      <c r="AC154" s="35"/>
      <c r="AD154" s="35"/>
      <c r="AE154" s="35"/>
      <c r="AF154" s="40">
        <f t="shared" ref="AF154:AF162" si="101">SUM(AC154:AE154)</f>
        <v>0</v>
      </c>
      <c r="AG154" s="40">
        <f t="shared" si="96"/>
        <v>0</v>
      </c>
      <c r="AH154" s="41">
        <f t="shared" ref="AH154:AH162" si="102">IF(ISERROR(AG154/I154),0,AG154/I154)</f>
        <v>0</v>
      </c>
      <c r="AI154" s="42">
        <f t="shared" si="97"/>
        <v>0</v>
      </c>
    </row>
    <row r="155" spans="1:35" ht="12.75" hidden="1" customHeight="1" outlineLevel="1">
      <c r="A155" s="16">
        <v>3</v>
      </c>
      <c r="B155" s="32"/>
      <c r="C155" s="31"/>
      <c r="D155" s="32"/>
      <c r="E155" s="32"/>
      <c r="F155" s="32"/>
      <c r="G155" s="31"/>
      <c r="H155" s="31"/>
      <c r="I155" s="29"/>
      <c r="J155" s="33"/>
      <c r="K155" s="32"/>
      <c r="L155" s="35"/>
      <c r="M155" s="35"/>
      <c r="N155" s="35"/>
      <c r="O155" s="32"/>
      <c r="P155" s="32"/>
      <c r="Q155" s="35"/>
      <c r="R155" s="35"/>
      <c r="S155" s="35"/>
      <c r="T155" s="40">
        <f t="shared" si="98"/>
        <v>0</v>
      </c>
      <c r="U155" s="35"/>
      <c r="V155" s="35"/>
      <c r="W155" s="35"/>
      <c r="X155" s="40">
        <f t="shared" si="99"/>
        <v>0</v>
      </c>
      <c r="Y155" s="35"/>
      <c r="Z155" s="35"/>
      <c r="AA155" s="35"/>
      <c r="AB155" s="40">
        <f t="shared" si="100"/>
        <v>0</v>
      </c>
      <c r="AC155" s="35"/>
      <c r="AD155" s="35"/>
      <c r="AE155" s="35"/>
      <c r="AF155" s="40">
        <f t="shared" si="101"/>
        <v>0</v>
      </c>
      <c r="AG155" s="40">
        <f t="shared" si="96"/>
        <v>0</v>
      </c>
      <c r="AH155" s="41">
        <f t="shared" si="102"/>
        <v>0</v>
      </c>
      <c r="AI155" s="42">
        <f t="shared" si="97"/>
        <v>0</v>
      </c>
    </row>
    <row r="156" spans="1:35" ht="12.75" hidden="1" customHeight="1" outlineLevel="1">
      <c r="A156" s="16">
        <v>4</v>
      </c>
      <c r="B156" s="32"/>
      <c r="C156" s="31"/>
      <c r="D156" s="32"/>
      <c r="E156" s="32"/>
      <c r="F156" s="32"/>
      <c r="G156" s="31"/>
      <c r="H156" s="31"/>
      <c r="I156" s="29"/>
      <c r="J156" s="33"/>
      <c r="K156" s="32"/>
      <c r="L156" s="35"/>
      <c r="M156" s="35"/>
      <c r="N156" s="35"/>
      <c r="O156" s="32"/>
      <c r="P156" s="32"/>
      <c r="Q156" s="35"/>
      <c r="R156" s="35"/>
      <c r="S156" s="35"/>
      <c r="T156" s="40">
        <f t="shared" si="98"/>
        <v>0</v>
      </c>
      <c r="U156" s="35"/>
      <c r="V156" s="35"/>
      <c r="W156" s="35"/>
      <c r="X156" s="40">
        <f t="shared" si="99"/>
        <v>0</v>
      </c>
      <c r="Y156" s="35"/>
      <c r="Z156" s="35"/>
      <c r="AA156" s="35"/>
      <c r="AB156" s="40">
        <f t="shared" si="100"/>
        <v>0</v>
      </c>
      <c r="AC156" s="35"/>
      <c r="AD156" s="35"/>
      <c r="AE156" s="35"/>
      <c r="AF156" s="40">
        <f t="shared" si="101"/>
        <v>0</v>
      </c>
      <c r="AG156" s="40">
        <f t="shared" si="96"/>
        <v>0</v>
      </c>
      <c r="AH156" s="41">
        <f t="shared" si="102"/>
        <v>0</v>
      </c>
      <c r="AI156" s="42">
        <f t="shared" si="97"/>
        <v>0</v>
      </c>
    </row>
    <row r="157" spans="1:35" ht="12.75" hidden="1" customHeight="1" outlineLevel="1">
      <c r="A157" s="16">
        <v>5</v>
      </c>
      <c r="B157" s="32"/>
      <c r="C157" s="31"/>
      <c r="D157" s="32"/>
      <c r="E157" s="32"/>
      <c r="F157" s="32"/>
      <c r="G157" s="31"/>
      <c r="H157" s="31"/>
      <c r="I157" s="29"/>
      <c r="J157" s="33"/>
      <c r="K157" s="32"/>
      <c r="L157" s="35"/>
      <c r="M157" s="35"/>
      <c r="N157" s="35"/>
      <c r="O157" s="32"/>
      <c r="P157" s="32"/>
      <c r="Q157" s="35"/>
      <c r="R157" s="35"/>
      <c r="S157" s="35"/>
      <c r="T157" s="40">
        <f t="shared" si="98"/>
        <v>0</v>
      </c>
      <c r="U157" s="35"/>
      <c r="V157" s="35"/>
      <c r="W157" s="35"/>
      <c r="X157" s="40">
        <f t="shared" si="99"/>
        <v>0</v>
      </c>
      <c r="Y157" s="35"/>
      <c r="Z157" s="35"/>
      <c r="AA157" s="35"/>
      <c r="AB157" s="40">
        <f t="shared" si="100"/>
        <v>0</v>
      </c>
      <c r="AC157" s="35"/>
      <c r="AD157" s="35"/>
      <c r="AE157" s="35"/>
      <c r="AF157" s="40">
        <f t="shared" si="101"/>
        <v>0</v>
      </c>
      <c r="AG157" s="40">
        <f t="shared" si="96"/>
        <v>0</v>
      </c>
      <c r="AH157" s="41">
        <f t="shared" si="102"/>
        <v>0</v>
      </c>
      <c r="AI157" s="42">
        <f t="shared" si="97"/>
        <v>0</v>
      </c>
    </row>
    <row r="158" spans="1:35" ht="12.75" hidden="1" customHeight="1" outlineLevel="1">
      <c r="A158" s="16">
        <v>6</v>
      </c>
      <c r="B158" s="32"/>
      <c r="C158" s="31"/>
      <c r="D158" s="32"/>
      <c r="E158" s="32"/>
      <c r="F158" s="32"/>
      <c r="G158" s="31"/>
      <c r="H158" s="31"/>
      <c r="I158" s="29"/>
      <c r="J158" s="33"/>
      <c r="K158" s="32"/>
      <c r="L158" s="35"/>
      <c r="M158" s="35"/>
      <c r="N158" s="35"/>
      <c r="O158" s="32"/>
      <c r="P158" s="32"/>
      <c r="Q158" s="35"/>
      <c r="R158" s="35"/>
      <c r="S158" s="35"/>
      <c r="T158" s="40">
        <f t="shared" si="98"/>
        <v>0</v>
      </c>
      <c r="U158" s="35"/>
      <c r="V158" s="35"/>
      <c r="W158" s="35"/>
      <c r="X158" s="40">
        <f t="shared" si="99"/>
        <v>0</v>
      </c>
      <c r="Y158" s="35"/>
      <c r="Z158" s="35"/>
      <c r="AA158" s="35"/>
      <c r="AB158" s="40">
        <f t="shared" si="100"/>
        <v>0</v>
      </c>
      <c r="AC158" s="35"/>
      <c r="AD158" s="35"/>
      <c r="AE158" s="35"/>
      <c r="AF158" s="40">
        <f t="shared" si="101"/>
        <v>0</v>
      </c>
      <c r="AG158" s="40">
        <f t="shared" si="96"/>
        <v>0</v>
      </c>
      <c r="AH158" s="41">
        <f t="shared" si="102"/>
        <v>0</v>
      </c>
      <c r="AI158" s="42">
        <f t="shared" si="97"/>
        <v>0</v>
      </c>
    </row>
    <row r="159" spans="1:35" ht="12.75" hidden="1" customHeight="1" outlineLevel="1">
      <c r="A159" s="16">
        <v>7</v>
      </c>
      <c r="B159" s="32"/>
      <c r="C159" s="31"/>
      <c r="D159" s="32"/>
      <c r="E159" s="32"/>
      <c r="F159" s="32"/>
      <c r="G159" s="31"/>
      <c r="H159" s="31"/>
      <c r="I159" s="29"/>
      <c r="J159" s="33"/>
      <c r="K159" s="32"/>
      <c r="L159" s="35"/>
      <c r="M159" s="35"/>
      <c r="N159" s="35"/>
      <c r="O159" s="32"/>
      <c r="P159" s="32"/>
      <c r="Q159" s="35"/>
      <c r="R159" s="35"/>
      <c r="S159" s="35"/>
      <c r="T159" s="40">
        <f t="shared" si="98"/>
        <v>0</v>
      </c>
      <c r="U159" s="35"/>
      <c r="V159" s="35"/>
      <c r="W159" s="35"/>
      <c r="X159" s="40">
        <f t="shared" si="99"/>
        <v>0</v>
      </c>
      <c r="Y159" s="35"/>
      <c r="Z159" s="35"/>
      <c r="AA159" s="35"/>
      <c r="AB159" s="40">
        <f t="shared" si="100"/>
        <v>0</v>
      </c>
      <c r="AC159" s="35"/>
      <c r="AD159" s="35"/>
      <c r="AE159" s="35"/>
      <c r="AF159" s="40">
        <f t="shared" si="101"/>
        <v>0</v>
      </c>
      <c r="AG159" s="40">
        <f t="shared" si="96"/>
        <v>0</v>
      </c>
      <c r="AH159" s="41">
        <f t="shared" si="102"/>
        <v>0</v>
      </c>
      <c r="AI159" s="42">
        <f t="shared" si="97"/>
        <v>0</v>
      </c>
    </row>
    <row r="160" spans="1:35" ht="12.75" hidden="1" customHeight="1" outlineLevel="1">
      <c r="A160" s="16">
        <v>8</v>
      </c>
      <c r="B160" s="32"/>
      <c r="C160" s="31"/>
      <c r="D160" s="32"/>
      <c r="E160" s="32"/>
      <c r="F160" s="32"/>
      <c r="G160" s="31"/>
      <c r="H160" s="31"/>
      <c r="I160" s="29"/>
      <c r="J160" s="33"/>
      <c r="K160" s="32"/>
      <c r="L160" s="35"/>
      <c r="M160" s="35"/>
      <c r="N160" s="35"/>
      <c r="O160" s="32"/>
      <c r="P160" s="32"/>
      <c r="Q160" s="35"/>
      <c r="R160" s="35"/>
      <c r="S160" s="35"/>
      <c r="T160" s="40">
        <f t="shared" si="98"/>
        <v>0</v>
      </c>
      <c r="U160" s="35"/>
      <c r="V160" s="35"/>
      <c r="W160" s="35"/>
      <c r="X160" s="40">
        <f t="shared" si="99"/>
        <v>0</v>
      </c>
      <c r="Y160" s="35"/>
      <c r="Z160" s="35"/>
      <c r="AA160" s="35"/>
      <c r="AB160" s="40">
        <f t="shared" si="100"/>
        <v>0</v>
      </c>
      <c r="AC160" s="35"/>
      <c r="AD160" s="35"/>
      <c r="AE160" s="35"/>
      <c r="AF160" s="40">
        <f t="shared" si="101"/>
        <v>0</v>
      </c>
      <c r="AG160" s="40">
        <f t="shared" si="96"/>
        <v>0</v>
      </c>
      <c r="AH160" s="41">
        <f t="shared" si="102"/>
        <v>0</v>
      </c>
      <c r="AI160" s="42">
        <f t="shared" si="97"/>
        <v>0</v>
      </c>
    </row>
    <row r="161" spans="1:35" ht="12.75" hidden="1" customHeight="1" outlineLevel="1">
      <c r="A161" s="16">
        <v>9</v>
      </c>
      <c r="B161" s="32"/>
      <c r="C161" s="31"/>
      <c r="D161" s="32"/>
      <c r="E161" s="32"/>
      <c r="F161" s="32"/>
      <c r="G161" s="31"/>
      <c r="H161" s="31"/>
      <c r="I161" s="29"/>
      <c r="J161" s="33"/>
      <c r="K161" s="32"/>
      <c r="L161" s="35"/>
      <c r="M161" s="35"/>
      <c r="N161" s="35"/>
      <c r="O161" s="32"/>
      <c r="P161" s="32"/>
      <c r="Q161" s="35"/>
      <c r="R161" s="35"/>
      <c r="S161" s="35"/>
      <c r="T161" s="40">
        <f t="shared" si="98"/>
        <v>0</v>
      </c>
      <c r="U161" s="35"/>
      <c r="V161" s="35"/>
      <c r="W161" s="35"/>
      <c r="X161" s="40">
        <f t="shared" si="99"/>
        <v>0</v>
      </c>
      <c r="Y161" s="35"/>
      <c r="Z161" s="35"/>
      <c r="AA161" s="35"/>
      <c r="AB161" s="40">
        <f t="shared" si="100"/>
        <v>0</v>
      </c>
      <c r="AC161" s="35"/>
      <c r="AD161" s="35"/>
      <c r="AE161" s="35"/>
      <c r="AF161" s="40">
        <f t="shared" si="101"/>
        <v>0</v>
      </c>
      <c r="AG161" s="40">
        <f t="shared" si="96"/>
        <v>0</v>
      </c>
      <c r="AH161" s="41">
        <f t="shared" si="102"/>
        <v>0</v>
      </c>
      <c r="AI161" s="42">
        <f t="shared" si="97"/>
        <v>0</v>
      </c>
    </row>
    <row r="162" spans="1:35" ht="12.75" hidden="1" customHeight="1" outlineLevel="1">
      <c r="A162" s="16">
        <v>10</v>
      </c>
      <c r="B162" s="32"/>
      <c r="C162" s="31"/>
      <c r="D162" s="32"/>
      <c r="E162" s="32"/>
      <c r="F162" s="32"/>
      <c r="G162" s="31"/>
      <c r="H162" s="31"/>
      <c r="I162" s="29"/>
      <c r="J162" s="34"/>
      <c r="K162" s="32"/>
      <c r="L162" s="35"/>
      <c r="M162" s="35"/>
      <c r="N162" s="35"/>
      <c r="O162" s="32"/>
      <c r="P162" s="32"/>
      <c r="Q162" s="35"/>
      <c r="R162" s="35"/>
      <c r="S162" s="35"/>
      <c r="T162" s="40">
        <f t="shared" si="98"/>
        <v>0</v>
      </c>
      <c r="U162" s="35"/>
      <c r="V162" s="35"/>
      <c r="W162" s="35"/>
      <c r="X162" s="40">
        <f t="shared" si="99"/>
        <v>0</v>
      </c>
      <c r="Y162" s="35"/>
      <c r="Z162" s="35"/>
      <c r="AA162" s="35"/>
      <c r="AB162" s="40">
        <f t="shared" si="100"/>
        <v>0</v>
      </c>
      <c r="AC162" s="35"/>
      <c r="AD162" s="35"/>
      <c r="AE162" s="35"/>
      <c r="AF162" s="40">
        <f t="shared" si="101"/>
        <v>0</v>
      </c>
      <c r="AG162" s="40">
        <f t="shared" si="96"/>
        <v>0</v>
      </c>
      <c r="AH162" s="41">
        <f t="shared" si="102"/>
        <v>0</v>
      </c>
      <c r="AI162" s="42">
        <f t="shared" si="97"/>
        <v>0</v>
      </c>
    </row>
    <row r="163" spans="1:35" ht="12.75" customHeight="1" collapsed="1">
      <c r="A163" s="181" t="s">
        <v>72</v>
      </c>
      <c r="B163" s="182"/>
      <c r="C163" s="182"/>
      <c r="D163" s="182"/>
      <c r="E163" s="182"/>
      <c r="F163" s="182"/>
      <c r="G163" s="182"/>
      <c r="H163" s="183"/>
      <c r="I163" s="55">
        <f>SUM(I153:I162)</f>
        <v>0</v>
      </c>
      <c r="J163" s="55">
        <f>SUM(J153:J162)</f>
        <v>0</v>
      </c>
      <c r="K163" s="56"/>
      <c r="L163" s="55">
        <f>SUM(L153:L162)</f>
        <v>0</v>
      </c>
      <c r="M163" s="55">
        <f>SUM(M153:M162)</f>
        <v>0</v>
      </c>
      <c r="N163" s="55">
        <f>SUM(N153:N162)</f>
        <v>0</v>
      </c>
      <c r="O163" s="57"/>
      <c r="P163" s="59"/>
      <c r="Q163" s="55">
        <f t="shared" ref="Q163:AG163" si="103">SUM(Q153:Q162)</f>
        <v>0</v>
      </c>
      <c r="R163" s="55">
        <f t="shared" si="103"/>
        <v>0</v>
      </c>
      <c r="S163" s="55">
        <f t="shared" si="103"/>
        <v>0</v>
      </c>
      <c r="T163" s="60">
        <f t="shared" si="103"/>
        <v>0</v>
      </c>
      <c r="U163" s="55">
        <f t="shared" si="103"/>
        <v>0</v>
      </c>
      <c r="V163" s="55">
        <f t="shared" si="103"/>
        <v>0</v>
      </c>
      <c r="W163" s="55">
        <f t="shared" si="103"/>
        <v>0</v>
      </c>
      <c r="X163" s="60">
        <f t="shared" si="103"/>
        <v>0</v>
      </c>
      <c r="Y163" s="55">
        <f t="shared" si="103"/>
        <v>0</v>
      </c>
      <c r="Z163" s="55">
        <f t="shared" si="103"/>
        <v>0</v>
      </c>
      <c r="AA163" s="55">
        <f t="shared" si="103"/>
        <v>0</v>
      </c>
      <c r="AB163" s="60">
        <f t="shared" si="103"/>
        <v>0</v>
      </c>
      <c r="AC163" s="55">
        <f t="shared" si="103"/>
        <v>0</v>
      </c>
      <c r="AD163" s="55">
        <f t="shared" si="103"/>
        <v>0</v>
      </c>
      <c r="AE163" s="55">
        <f t="shared" si="103"/>
        <v>0</v>
      </c>
      <c r="AF163" s="60">
        <f t="shared" si="103"/>
        <v>0</v>
      </c>
      <c r="AG163" s="53">
        <f t="shared" si="103"/>
        <v>0</v>
      </c>
      <c r="AH163" s="54">
        <f>IF(ISERROR(AG163/I163),0,AG163/I163)</f>
        <v>0</v>
      </c>
      <c r="AI163" s="54">
        <f>IF(ISERROR(AG163/$AG$191),0,AG163/$AG$191)</f>
        <v>0</v>
      </c>
    </row>
    <row r="164" spans="1:35" ht="12.75" customHeight="1">
      <c r="A164" s="36"/>
      <c r="B164" s="187" t="s">
        <v>20</v>
      </c>
      <c r="C164" s="188"/>
      <c r="D164" s="189"/>
      <c r="E164" s="18"/>
      <c r="F164" s="19"/>
      <c r="G164" s="20"/>
      <c r="H164" s="20"/>
      <c r="I164" s="21"/>
      <c r="J164" s="22"/>
      <c r="K164" s="23"/>
      <c r="L164" s="24"/>
      <c r="M164" s="24"/>
      <c r="N164" s="24"/>
      <c r="O164" s="19"/>
      <c r="P164" s="25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6"/>
      <c r="AI164" s="26"/>
    </row>
    <row r="165" spans="1:35" ht="12.75" hidden="1" customHeight="1" outlineLevel="1">
      <c r="A165" s="16">
        <v>1</v>
      </c>
      <c r="B165" s="28"/>
      <c r="C165" s="27"/>
      <c r="D165" s="28"/>
      <c r="E165" s="28"/>
      <c r="F165" s="28"/>
      <c r="G165" s="27"/>
      <c r="H165" s="27"/>
      <c r="I165" s="29"/>
      <c r="J165" s="30"/>
      <c r="K165" s="28"/>
      <c r="L165" s="35"/>
      <c r="M165" s="35"/>
      <c r="N165" s="35"/>
      <c r="O165" s="28"/>
      <c r="P165" s="28"/>
      <c r="Q165" s="35"/>
      <c r="R165" s="35"/>
      <c r="S165" s="35"/>
      <c r="T165" s="40">
        <f>SUM(Q165:S165)</f>
        <v>0</v>
      </c>
      <c r="U165" s="35"/>
      <c r="V165" s="35"/>
      <c r="W165" s="35"/>
      <c r="X165" s="40">
        <f>SUM(U165:W165)</f>
        <v>0</v>
      </c>
      <c r="Y165" s="35"/>
      <c r="Z165" s="35"/>
      <c r="AA165" s="35"/>
      <c r="AB165" s="40">
        <f>SUM(Y165:AA165)</f>
        <v>0</v>
      </c>
      <c r="AC165" s="35"/>
      <c r="AD165" s="35"/>
      <c r="AE165" s="35"/>
      <c r="AF165" s="40">
        <f>SUM(AC165:AE165)</f>
        <v>0</v>
      </c>
      <c r="AG165" s="40">
        <f t="shared" ref="AG165:AG174" si="104">SUM(T165,X165,AB165,AF165)</f>
        <v>0</v>
      </c>
      <c r="AH165" s="41">
        <f>IF(ISERROR(AG165/I165),0,AG165/I165)</f>
        <v>0</v>
      </c>
      <c r="AI165" s="42">
        <f t="shared" ref="AI165:AI174" si="105">IF(ISERROR(AG165/$AG$191),"-",AG165/$AG$191)</f>
        <v>0</v>
      </c>
    </row>
    <row r="166" spans="1:35" ht="12.75" hidden="1" customHeight="1" outlineLevel="1">
      <c r="A166" s="16">
        <v>2</v>
      </c>
      <c r="B166" s="32"/>
      <c r="C166" s="31"/>
      <c r="D166" s="32"/>
      <c r="E166" s="32"/>
      <c r="F166" s="32"/>
      <c r="G166" s="31"/>
      <c r="H166" s="31"/>
      <c r="I166" s="29"/>
      <c r="J166" s="33"/>
      <c r="K166" s="32"/>
      <c r="L166" s="35"/>
      <c r="M166" s="35"/>
      <c r="N166" s="35"/>
      <c r="O166" s="32"/>
      <c r="P166" s="32"/>
      <c r="Q166" s="35"/>
      <c r="R166" s="35"/>
      <c r="S166" s="35"/>
      <c r="T166" s="40">
        <f t="shared" ref="T166:T174" si="106">SUM(Q166:S166)</f>
        <v>0</v>
      </c>
      <c r="U166" s="35"/>
      <c r="V166" s="35"/>
      <c r="W166" s="35"/>
      <c r="X166" s="40">
        <f t="shared" ref="X166:X174" si="107">SUM(U166:W166)</f>
        <v>0</v>
      </c>
      <c r="Y166" s="35"/>
      <c r="Z166" s="35"/>
      <c r="AA166" s="35"/>
      <c r="AB166" s="40">
        <f t="shared" ref="AB166:AB174" si="108">SUM(Y166:AA166)</f>
        <v>0</v>
      </c>
      <c r="AC166" s="35"/>
      <c r="AD166" s="35"/>
      <c r="AE166" s="35"/>
      <c r="AF166" s="40">
        <f t="shared" ref="AF166:AF174" si="109">SUM(AC166:AE166)</f>
        <v>0</v>
      </c>
      <c r="AG166" s="40">
        <f t="shared" si="104"/>
        <v>0</v>
      </c>
      <c r="AH166" s="41">
        <f t="shared" ref="AH166:AH174" si="110">IF(ISERROR(AG166/I166),0,AG166/I166)</f>
        <v>0</v>
      </c>
      <c r="AI166" s="42">
        <f t="shared" si="105"/>
        <v>0</v>
      </c>
    </row>
    <row r="167" spans="1:35" ht="12.75" hidden="1" customHeight="1" outlineLevel="1">
      <c r="A167" s="16">
        <v>3</v>
      </c>
      <c r="B167" s="32"/>
      <c r="C167" s="31"/>
      <c r="D167" s="32"/>
      <c r="E167" s="32"/>
      <c r="F167" s="32"/>
      <c r="G167" s="31"/>
      <c r="H167" s="31"/>
      <c r="I167" s="29"/>
      <c r="J167" s="33"/>
      <c r="K167" s="32"/>
      <c r="L167" s="35"/>
      <c r="M167" s="35"/>
      <c r="N167" s="35"/>
      <c r="O167" s="32"/>
      <c r="P167" s="32"/>
      <c r="Q167" s="35"/>
      <c r="R167" s="35"/>
      <c r="S167" s="35"/>
      <c r="T167" s="40">
        <f t="shared" si="106"/>
        <v>0</v>
      </c>
      <c r="U167" s="35"/>
      <c r="V167" s="35"/>
      <c r="W167" s="35"/>
      <c r="X167" s="40">
        <f t="shared" si="107"/>
        <v>0</v>
      </c>
      <c r="Y167" s="35"/>
      <c r="Z167" s="35"/>
      <c r="AA167" s="35"/>
      <c r="AB167" s="40">
        <f t="shared" si="108"/>
        <v>0</v>
      </c>
      <c r="AC167" s="35"/>
      <c r="AD167" s="35"/>
      <c r="AE167" s="35"/>
      <c r="AF167" s="40">
        <f t="shared" si="109"/>
        <v>0</v>
      </c>
      <c r="AG167" s="40">
        <f t="shared" si="104"/>
        <v>0</v>
      </c>
      <c r="AH167" s="41">
        <f t="shared" si="110"/>
        <v>0</v>
      </c>
      <c r="AI167" s="42">
        <f t="shared" si="105"/>
        <v>0</v>
      </c>
    </row>
    <row r="168" spans="1:35" ht="12.75" hidden="1" customHeight="1" outlineLevel="1">
      <c r="A168" s="16">
        <v>4</v>
      </c>
      <c r="B168" s="32"/>
      <c r="C168" s="31"/>
      <c r="D168" s="32"/>
      <c r="E168" s="32"/>
      <c r="F168" s="32"/>
      <c r="G168" s="31"/>
      <c r="H168" s="31"/>
      <c r="I168" s="29"/>
      <c r="J168" s="33"/>
      <c r="K168" s="32"/>
      <c r="L168" s="35"/>
      <c r="M168" s="35"/>
      <c r="N168" s="35"/>
      <c r="O168" s="32"/>
      <c r="P168" s="32"/>
      <c r="Q168" s="35"/>
      <c r="R168" s="35"/>
      <c r="S168" s="35"/>
      <c r="T168" s="40">
        <f t="shared" si="106"/>
        <v>0</v>
      </c>
      <c r="U168" s="35"/>
      <c r="V168" s="35"/>
      <c r="W168" s="35"/>
      <c r="X168" s="40">
        <f t="shared" si="107"/>
        <v>0</v>
      </c>
      <c r="Y168" s="35"/>
      <c r="Z168" s="35"/>
      <c r="AA168" s="35"/>
      <c r="AB168" s="40">
        <f t="shared" si="108"/>
        <v>0</v>
      </c>
      <c r="AC168" s="35"/>
      <c r="AD168" s="35"/>
      <c r="AE168" s="35"/>
      <c r="AF168" s="40">
        <f t="shared" si="109"/>
        <v>0</v>
      </c>
      <c r="AG168" s="40">
        <f t="shared" si="104"/>
        <v>0</v>
      </c>
      <c r="AH168" s="41">
        <f t="shared" si="110"/>
        <v>0</v>
      </c>
      <c r="AI168" s="42">
        <f t="shared" si="105"/>
        <v>0</v>
      </c>
    </row>
    <row r="169" spans="1:35" ht="12.75" hidden="1" customHeight="1" outlineLevel="1">
      <c r="A169" s="16">
        <v>5</v>
      </c>
      <c r="B169" s="32"/>
      <c r="C169" s="31"/>
      <c r="D169" s="32"/>
      <c r="E169" s="32"/>
      <c r="F169" s="32"/>
      <c r="G169" s="31"/>
      <c r="H169" s="31"/>
      <c r="I169" s="29"/>
      <c r="J169" s="33"/>
      <c r="K169" s="32"/>
      <c r="L169" s="35"/>
      <c r="M169" s="35"/>
      <c r="N169" s="35"/>
      <c r="O169" s="32"/>
      <c r="P169" s="32"/>
      <c r="Q169" s="35"/>
      <c r="R169" s="35"/>
      <c r="S169" s="35"/>
      <c r="T169" s="40">
        <f t="shared" si="106"/>
        <v>0</v>
      </c>
      <c r="U169" s="35"/>
      <c r="V169" s="35"/>
      <c r="W169" s="35"/>
      <c r="X169" s="40">
        <f t="shared" si="107"/>
        <v>0</v>
      </c>
      <c r="Y169" s="35"/>
      <c r="Z169" s="35"/>
      <c r="AA169" s="35"/>
      <c r="AB169" s="40">
        <f t="shared" si="108"/>
        <v>0</v>
      </c>
      <c r="AC169" s="35"/>
      <c r="AD169" s="35"/>
      <c r="AE169" s="35"/>
      <c r="AF169" s="40">
        <f t="shared" si="109"/>
        <v>0</v>
      </c>
      <c r="AG169" s="40">
        <f t="shared" si="104"/>
        <v>0</v>
      </c>
      <c r="AH169" s="41">
        <f t="shared" si="110"/>
        <v>0</v>
      </c>
      <c r="AI169" s="42">
        <f t="shared" si="105"/>
        <v>0</v>
      </c>
    </row>
    <row r="170" spans="1:35" ht="12.75" hidden="1" customHeight="1" outlineLevel="1">
      <c r="A170" s="16">
        <v>6</v>
      </c>
      <c r="B170" s="32"/>
      <c r="C170" s="31"/>
      <c r="D170" s="32"/>
      <c r="E170" s="32"/>
      <c r="F170" s="32"/>
      <c r="G170" s="31"/>
      <c r="H170" s="31"/>
      <c r="I170" s="29"/>
      <c r="J170" s="33"/>
      <c r="K170" s="32"/>
      <c r="L170" s="35"/>
      <c r="M170" s="35"/>
      <c r="N170" s="35"/>
      <c r="O170" s="32"/>
      <c r="P170" s="32"/>
      <c r="Q170" s="35"/>
      <c r="R170" s="35"/>
      <c r="S170" s="35"/>
      <c r="T170" s="40">
        <f t="shared" si="106"/>
        <v>0</v>
      </c>
      <c r="U170" s="35"/>
      <c r="V170" s="35"/>
      <c r="W170" s="35"/>
      <c r="X170" s="40">
        <f t="shared" si="107"/>
        <v>0</v>
      </c>
      <c r="Y170" s="35"/>
      <c r="Z170" s="35"/>
      <c r="AA170" s="35"/>
      <c r="AB170" s="40">
        <f t="shared" si="108"/>
        <v>0</v>
      </c>
      <c r="AC170" s="35"/>
      <c r="AD170" s="35"/>
      <c r="AE170" s="35"/>
      <c r="AF170" s="40">
        <f t="shared" si="109"/>
        <v>0</v>
      </c>
      <c r="AG170" s="40">
        <f t="shared" si="104"/>
        <v>0</v>
      </c>
      <c r="AH170" s="41">
        <f t="shared" si="110"/>
        <v>0</v>
      </c>
      <c r="AI170" s="42">
        <f t="shared" si="105"/>
        <v>0</v>
      </c>
    </row>
    <row r="171" spans="1:35" ht="12.75" hidden="1" customHeight="1" outlineLevel="1">
      <c r="A171" s="16">
        <v>7</v>
      </c>
      <c r="B171" s="32"/>
      <c r="C171" s="31"/>
      <c r="D171" s="32"/>
      <c r="E171" s="32"/>
      <c r="F171" s="32"/>
      <c r="G171" s="31"/>
      <c r="H171" s="31"/>
      <c r="I171" s="29"/>
      <c r="J171" s="33"/>
      <c r="K171" s="32"/>
      <c r="L171" s="35"/>
      <c r="M171" s="35"/>
      <c r="N171" s="35"/>
      <c r="O171" s="32"/>
      <c r="P171" s="32"/>
      <c r="Q171" s="35"/>
      <c r="R171" s="35"/>
      <c r="S171" s="35"/>
      <c r="T171" s="40">
        <f t="shared" si="106"/>
        <v>0</v>
      </c>
      <c r="U171" s="35"/>
      <c r="V171" s="35"/>
      <c r="W171" s="35"/>
      <c r="X171" s="40">
        <f t="shared" si="107"/>
        <v>0</v>
      </c>
      <c r="Y171" s="35"/>
      <c r="Z171" s="35"/>
      <c r="AA171" s="35"/>
      <c r="AB171" s="40">
        <f t="shared" si="108"/>
        <v>0</v>
      </c>
      <c r="AC171" s="35"/>
      <c r="AD171" s="35"/>
      <c r="AE171" s="35"/>
      <c r="AF171" s="40">
        <f t="shared" si="109"/>
        <v>0</v>
      </c>
      <c r="AG171" s="40">
        <f t="shared" si="104"/>
        <v>0</v>
      </c>
      <c r="AH171" s="41">
        <f t="shared" si="110"/>
        <v>0</v>
      </c>
      <c r="AI171" s="42">
        <f t="shared" si="105"/>
        <v>0</v>
      </c>
    </row>
    <row r="172" spans="1:35" ht="12.75" hidden="1" customHeight="1" outlineLevel="1">
      <c r="A172" s="16">
        <v>8</v>
      </c>
      <c r="B172" s="32"/>
      <c r="C172" s="31"/>
      <c r="D172" s="32"/>
      <c r="E172" s="32"/>
      <c r="F172" s="32"/>
      <c r="G172" s="31"/>
      <c r="H172" s="31"/>
      <c r="I172" s="29"/>
      <c r="J172" s="33"/>
      <c r="K172" s="32"/>
      <c r="L172" s="35"/>
      <c r="M172" s="35"/>
      <c r="N172" s="35"/>
      <c r="O172" s="32"/>
      <c r="P172" s="32"/>
      <c r="Q172" s="35"/>
      <c r="R172" s="35"/>
      <c r="S172" s="35"/>
      <c r="T172" s="40">
        <f t="shared" si="106"/>
        <v>0</v>
      </c>
      <c r="U172" s="35"/>
      <c r="V172" s="35"/>
      <c r="W172" s="35"/>
      <c r="X172" s="40">
        <f t="shared" si="107"/>
        <v>0</v>
      </c>
      <c r="Y172" s="35"/>
      <c r="Z172" s="35"/>
      <c r="AA172" s="35"/>
      <c r="AB172" s="40">
        <f t="shared" si="108"/>
        <v>0</v>
      </c>
      <c r="AC172" s="35"/>
      <c r="AD172" s="35"/>
      <c r="AE172" s="35"/>
      <c r="AF172" s="40">
        <f t="shared" si="109"/>
        <v>0</v>
      </c>
      <c r="AG172" s="40">
        <f t="shared" si="104"/>
        <v>0</v>
      </c>
      <c r="AH172" s="41">
        <f t="shared" si="110"/>
        <v>0</v>
      </c>
      <c r="AI172" s="42">
        <f t="shared" si="105"/>
        <v>0</v>
      </c>
    </row>
    <row r="173" spans="1:35" ht="12.75" hidden="1" customHeight="1" outlineLevel="1">
      <c r="A173" s="16">
        <v>9</v>
      </c>
      <c r="B173" s="32"/>
      <c r="C173" s="31"/>
      <c r="D173" s="32"/>
      <c r="E173" s="32"/>
      <c r="F173" s="32"/>
      <c r="G173" s="31"/>
      <c r="H173" s="31"/>
      <c r="I173" s="29"/>
      <c r="J173" s="33"/>
      <c r="K173" s="32"/>
      <c r="L173" s="35"/>
      <c r="M173" s="35"/>
      <c r="N173" s="35"/>
      <c r="O173" s="32"/>
      <c r="P173" s="32"/>
      <c r="Q173" s="35"/>
      <c r="R173" s="35"/>
      <c r="S173" s="35"/>
      <c r="T173" s="40">
        <f t="shared" si="106"/>
        <v>0</v>
      </c>
      <c r="U173" s="35"/>
      <c r="V173" s="35"/>
      <c r="W173" s="35"/>
      <c r="X173" s="40">
        <f t="shared" si="107"/>
        <v>0</v>
      </c>
      <c r="Y173" s="35"/>
      <c r="Z173" s="35"/>
      <c r="AA173" s="35"/>
      <c r="AB173" s="40">
        <f t="shared" si="108"/>
        <v>0</v>
      </c>
      <c r="AC173" s="35"/>
      <c r="AD173" s="35"/>
      <c r="AE173" s="35"/>
      <c r="AF173" s="40">
        <f t="shared" si="109"/>
        <v>0</v>
      </c>
      <c r="AG173" s="40">
        <f t="shared" si="104"/>
        <v>0</v>
      </c>
      <c r="AH173" s="41">
        <f t="shared" si="110"/>
        <v>0</v>
      </c>
      <c r="AI173" s="42">
        <f t="shared" si="105"/>
        <v>0</v>
      </c>
    </row>
    <row r="174" spans="1:35" ht="12.75" hidden="1" customHeight="1" outlineLevel="1">
      <c r="A174" s="16">
        <v>10</v>
      </c>
      <c r="B174" s="32"/>
      <c r="C174" s="31"/>
      <c r="D174" s="32"/>
      <c r="E174" s="32"/>
      <c r="F174" s="32"/>
      <c r="G174" s="31"/>
      <c r="H174" s="31"/>
      <c r="I174" s="29"/>
      <c r="J174" s="34"/>
      <c r="K174" s="32"/>
      <c r="L174" s="35"/>
      <c r="M174" s="35"/>
      <c r="N174" s="35"/>
      <c r="O174" s="32"/>
      <c r="P174" s="32"/>
      <c r="Q174" s="35"/>
      <c r="R174" s="35"/>
      <c r="S174" s="35"/>
      <c r="T174" s="40">
        <f t="shared" si="106"/>
        <v>0</v>
      </c>
      <c r="U174" s="35"/>
      <c r="V174" s="35"/>
      <c r="W174" s="35"/>
      <c r="X174" s="40">
        <f t="shared" si="107"/>
        <v>0</v>
      </c>
      <c r="Y174" s="35"/>
      <c r="Z174" s="35"/>
      <c r="AA174" s="35"/>
      <c r="AB174" s="40">
        <f t="shared" si="108"/>
        <v>0</v>
      </c>
      <c r="AC174" s="35"/>
      <c r="AD174" s="35"/>
      <c r="AE174" s="35"/>
      <c r="AF174" s="40">
        <f t="shared" si="109"/>
        <v>0</v>
      </c>
      <c r="AG174" s="40">
        <f t="shared" si="104"/>
        <v>0</v>
      </c>
      <c r="AH174" s="41">
        <f t="shared" si="110"/>
        <v>0</v>
      </c>
      <c r="AI174" s="42">
        <f t="shared" si="105"/>
        <v>0</v>
      </c>
    </row>
    <row r="175" spans="1:35" ht="12.75" customHeight="1" collapsed="1">
      <c r="A175" s="181" t="s">
        <v>73</v>
      </c>
      <c r="B175" s="182"/>
      <c r="C175" s="182"/>
      <c r="D175" s="182"/>
      <c r="E175" s="182"/>
      <c r="F175" s="182"/>
      <c r="G175" s="182"/>
      <c r="H175" s="183"/>
      <c r="I175" s="55">
        <f>SUM(I165:I174)</f>
        <v>0</v>
      </c>
      <c r="J175" s="55">
        <f>SUM(J165:J174)</f>
        <v>0</v>
      </c>
      <c r="K175" s="56"/>
      <c r="L175" s="55">
        <f>SUM(L165:L174)</f>
        <v>0</v>
      </c>
      <c r="M175" s="55">
        <f>SUM(M165:M174)</f>
        <v>0</v>
      </c>
      <c r="N175" s="55">
        <f>SUM(N165:N174)</f>
        <v>0</v>
      </c>
      <c r="O175" s="57"/>
      <c r="P175" s="59"/>
      <c r="Q175" s="55">
        <f t="shared" ref="Q175:AG175" si="111">SUM(Q165:Q174)</f>
        <v>0</v>
      </c>
      <c r="R175" s="55">
        <f t="shared" si="111"/>
        <v>0</v>
      </c>
      <c r="S175" s="55">
        <f t="shared" si="111"/>
        <v>0</v>
      </c>
      <c r="T175" s="60">
        <f t="shared" si="111"/>
        <v>0</v>
      </c>
      <c r="U175" s="55">
        <f t="shared" si="111"/>
        <v>0</v>
      </c>
      <c r="V175" s="55">
        <f t="shared" si="111"/>
        <v>0</v>
      </c>
      <c r="W175" s="55">
        <f t="shared" si="111"/>
        <v>0</v>
      </c>
      <c r="X175" s="60">
        <f t="shared" si="111"/>
        <v>0</v>
      </c>
      <c r="Y175" s="55">
        <f t="shared" si="111"/>
        <v>0</v>
      </c>
      <c r="Z175" s="55">
        <f t="shared" si="111"/>
        <v>0</v>
      </c>
      <c r="AA175" s="55">
        <f t="shared" si="111"/>
        <v>0</v>
      </c>
      <c r="AB175" s="60">
        <f t="shared" si="111"/>
        <v>0</v>
      </c>
      <c r="AC175" s="55">
        <f t="shared" si="111"/>
        <v>0</v>
      </c>
      <c r="AD175" s="55">
        <f t="shared" si="111"/>
        <v>0</v>
      </c>
      <c r="AE175" s="55">
        <f t="shared" si="111"/>
        <v>0</v>
      </c>
      <c r="AF175" s="60">
        <f t="shared" si="111"/>
        <v>0</v>
      </c>
      <c r="AG175" s="53">
        <f t="shared" si="111"/>
        <v>0</v>
      </c>
      <c r="AH175" s="54">
        <f>IF(ISERROR(AG175/I175),0,AG175/I175)</f>
        <v>0</v>
      </c>
      <c r="AI175" s="54">
        <f>IF(ISERROR(AG175/$AG$191),0,AG175/$AG$191)</f>
        <v>0</v>
      </c>
    </row>
    <row r="176" spans="1:35" ht="12.75" customHeight="1">
      <c r="A176" s="36"/>
      <c r="B176" s="187" t="s">
        <v>19</v>
      </c>
      <c r="C176" s="188"/>
      <c r="D176" s="189"/>
      <c r="E176" s="18"/>
      <c r="F176" s="19"/>
      <c r="G176" s="20"/>
      <c r="H176" s="20"/>
      <c r="I176" s="21"/>
      <c r="J176" s="22"/>
      <c r="K176" s="23"/>
      <c r="L176" s="24"/>
      <c r="M176" s="24"/>
      <c r="N176" s="24"/>
      <c r="O176" s="19"/>
      <c r="P176" s="25"/>
      <c r="Q176" s="22"/>
      <c r="R176" s="22"/>
      <c r="S176" s="22"/>
      <c r="T176" s="22"/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F176" s="22"/>
      <c r="AG176" s="22"/>
      <c r="AH176" s="26"/>
      <c r="AI176" s="26"/>
    </row>
    <row r="177" spans="1:35" ht="12.75" hidden="1" customHeight="1" outlineLevel="1">
      <c r="A177" s="16">
        <v>1</v>
      </c>
      <c r="B177" s="28"/>
      <c r="C177" s="27"/>
      <c r="D177" s="28"/>
      <c r="E177" s="28"/>
      <c r="F177" s="28"/>
      <c r="G177" s="27"/>
      <c r="H177" s="27"/>
      <c r="I177" s="29"/>
      <c r="J177" s="30"/>
      <c r="K177" s="28"/>
      <c r="L177" s="35"/>
      <c r="M177" s="35"/>
      <c r="N177" s="35"/>
      <c r="O177" s="28"/>
      <c r="P177" s="28"/>
      <c r="Q177" s="35"/>
      <c r="R177" s="35"/>
      <c r="S177" s="35"/>
      <c r="T177" s="40">
        <f>SUM(Q177:S177)</f>
        <v>0</v>
      </c>
      <c r="U177" s="35"/>
      <c r="V177" s="35"/>
      <c r="W177" s="35"/>
      <c r="X177" s="40">
        <f>SUM(U177:W177)</f>
        <v>0</v>
      </c>
      <c r="Y177" s="35"/>
      <c r="Z177" s="35"/>
      <c r="AA177" s="35"/>
      <c r="AB177" s="40">
        <f>SUM(Y177:AA177)</f>
        <v>0</v>
      </c>
      <c r="AC177" s="35"/>
      <c r="AD177" s="35"/>
      <c r="AE177" s="35"/>
      <c r="AF177" s="40">
        <f>SUM(AC177:AE177)</f>
        <v>0</v>
      </c>
      <c r="AG177" s="40">
        <f t="shared" ref="AG177:AG186" si="112">SUM(T177,X177,AB177,AF177)</f>
        <v>0</v>
      </c>
      <c r="AH177" s="41">
        <f>IF(ISERROR(AG177/I177),0,AG177/I177)</f>
        <v>0</v>
      </c>
      <c r="AI177" s="42">
        <f t="shared" ref="AI177:AI186" si="113">IF(ISERROR(AG177/$AG$191),"-",AG177/$AG$191)</f>
        <v>0</v>
      </c>
    </row>
    <row r="178" spans="1:35" ht="12.75" hidden="1" customHeight="1" outlineLevel="1">
      <c r="A178" s="16">
        <v>2</v>
      </c>
      <c r="B178" s="32"/>
      <c r="C178" s="31"/>
      <c r="D178" s="32"/>
      <c r="E178" s="32"/>
      <c r="F178" s="32"/>
      <c r="G178" s="31"/>
      <c r="H178" s="31"/>
      <c r="I178" s="29"/>
      <c r="J178" s="33"/>
      <c r="K178" s="32"/>
      <c r="L178" s="35"/>
      <c r="M178" s="35"/>
      <c r="N178" s="35"/>
      <c r="O178" s="32"/>
      <c r="P178" s="32"/>
      <c r="Q178" s="35"/>
      <c r="R178" s="35"/>
      <c r="S178" s="35"/>
      <c r="T178" s="40">
        <f t="shared" ref="T178:T186" si="114">SUM(Q178:S178)</f>
        <v>0</v>
      </c>
      <c r="U178" s="35"/>
      <c r="V178" s="35"/>
      <c r="W178" s="35"/>
      <c r="X178" s="40">
        <f t="shared" ref="X178:X186" si="115">SUM(U178:W178)</f>
        <v>0</v>
      </c>
      <c r="Y178" s="35"/>
      <c r="Z178" s="35"/>
      <c r="AA178" s="35"/>
      <c r="AB178" s="40">
        <f t="shared" ref="AB178:AB186" si="116">SUM(Y178:AA178)</f>
        <v>0</v>
      </c>
      <c r="AC178" s="35"/>
      <c r="AD178" s="35"/>
      <c r="AE178" s="35"/>
      <c r="AF178" s="40">
        <f t="shared" ref="AF178:AF186" si="117">SUM(AC178:AE178)</f>
        <v>0</v>
      </c>
      <c r="AG178" s="40">
        <f t="shared" si="112"/>
        <v>0</v>
      </c>
      <c r="AH178" s="41">
        <f t="shared" ref="AH178:AH186" si="118">IF(ISERROR(AG178/I178),0,AG178/I178)</f>
        <v>0</v>
      </c>
      <c r="AI178" s="42">
        <f t="shared" si="113"/>
        <v>0</v>
      </c>
    </row>
    <row r="179" spans="1:35" ht="12.75" hidden="1" customHeight="1" outlineLevel="1">
      <c r="A179" s="16">
        <v>3</v>
      </c>
      <c r="B179" s="32"/>
      <c r="C179" s="31"/>
      <c r="D179" s="32"/>
      <c r="E179" s="32"/>
      <c r="F179" s="32"/>
      <c r="G179" s="31"/>
      <c r="H179" s="31"/>
      <c r="I179" s="29"/>
      <c r="J179" s="33"/>
      <c r="K179" s="32"/>
      <c r="L179" s="35"/>
      <c r="M179" s="35"/>
      <c r="N179" s="35"/>
      <c r="O179" s="32"/>
      <c r="P179" s="32"/>
      <c r="Q179" s="35"/>
      <c r="R179" s="35"/>
      <c r="S179" s="35"/>
      <c r="T179" s="40">
        <f t="shared" si="114"/>
        <v>0</v>
      </c>
      <c r="U179" s="35"/>
      <c r="V179" s="35"/>
      <c r="W179" s="35"/>
      <c r="X179" s="40">
        <f t="shared" si="115"/>
        <v>0</v>
      </c>
      <c r="Y179" s="35"/>
      <c r="Z179" s="35"/>
      <c r="AA179" s="35"/>
      <c r="AB179" s="40">
        <f t="shared" si="116"/>
        <v>0</v>
      </c>
      <c r="AC179" s="35"/>
      <c r="AD179" s="35"/>
      <c r="AE179" s="35"/>
      <c r="AF179" s="40">
        <f t="shared" si="117"/>
        <v>0</v>
      </c>
      <c r="AG179" s="40">
        <f t="shared" si="112"/>
        <v>0</v>
      </c>
      <c r="AH179" s="41">
        <f t="shared" si="118"/>
        <v>0</v>
      </c>
      <c r="AI179" s="42">
        <f t="shared" si="113"/>
        <v>0</v>
      </c>
    </row>
    <row r="180" spans="1:35" ht="12.75" hidden="1" customHeight="1" outlineLevel="1">
      <c r="A180" s="16">
        <v>4</v>
      </c>
      <c r="B180" s="32"/>
      <c r="C180" s="31"/>
      <c r="D180" s="32"/>
      <c r="E180" s="32"/>
      <c r="F180" s="32"/>
      <c r="G180" s="31"/>
      <c r="H180" s="31"/>
      <c r="I180" s="29"/>
      <c r="J180" s="33"/>
      <c r="K180" s="32"/>
      <c r="L180" s="35"/>
      <c r="M180" s="35"/>
      <c r="N180" s="35"/>
      <c r="O180" s="32"/>
      <c r="P180" s="32"/>
      <c r="Q180" s="35"/>
      <c r="R180" s="35"/>
      <c r="S180" s="35"/>
      <c r="T180" s="40">
        <f t="shared" si="114"/>
        <v>0</v>
      </c>
      <c r="U180" s="35"/>
      <c r="V180" s="35"/>
      <c r="W180" s="35"/>
      <c r="X180" s="40">
        <f t="shared" si="115"/>
        <v>0</v>
      </c>
      <c r="Y180" s="35"/>
      <c r="Z180" s="35"/>
      <c r="AA180" s="35"/>
      <c r="AB180" s="40">
        <f t="shared" si="116"/>
        <v>0</v>
      </c>
      <c r="AC180" s="35"/>
      <c r="AD180" s="35"/>
      <c r="AE180" s="35"/>
      <c r="AF180" s="40">
        <f t="shared" si="117"/>
        <v>0</v>
      </c>
      <c r="AG180" s="40">
        <f t="shared" si="112"/>
        <v>0</v>
      </c>
      <c r="AH180" s="41">
        <f t="shared" si="118"/>
        <v>0</v>
      </c>
      <c r="AI180" s="42">
        <f t="shared" si="113"/>
        <v>0</v>
      </c>
    </row>
    <row r="181" spans="1:35" ht="12.75" hidden="1" customHeight="1" outlineLevel="1">
      <c r="A181" s="16">
        <v>5</v>
      </c>
      <c r="B181" s="32"/>
      <c r="C181" s="31"/>
      <c r="D181" s="32"/>
      <c r="E181" s="32"/>
      <c r="F181" s="32"/>
      <c r="G181" s="31"/>
      <c r="H181" s="31"/>
      <c r="I181" s="29"/>
      <c r="J181" s="33"/>
      <c r="K181" s="32"/>
      <c r="L181" s="35"/>
      <c r="M181" s="35"/>
      <c r="N181" s="35"/>
      <c r="O181" s="32"/>
      <c r="P181" s="32"/>
      <c r="Q181" s="35"/>
      <c r="R181" s="35"/>
      <c r="S181" s="35"/>
      <c r="T181" s="40">
        <f t="shared" si="114"/>
        <v>0</v>
      </c>
      <c r="U181" s="35"/>
      <c r="V181" s="35"/>
      <c r="W181" s="35"/>
      <c r="X181" s="40">
        <f t="shared" si="115"/>
        <v>0</v>
      </c>
      <c r="Y181" s="35"/>
      <c r="Z181" s="35"/>
      <c r="AA181" s="35"/>
      <c r="AB181" s="40">
        <f t="shared" si="116"/>
        <v>0</v>
      </c>
      <c r="AC181" s="35"/>
      <c r="AD181" s="35"/>
      <c r="AE181" s="35"/>
      <c r="AF181" s="40">
        <f t="shared" si="117"/>
        <v>0</v>
      </c>
      <c r="AG181" s="40">
        <f t="shared" si="112"/>
        <v>0</v>
      </c>
      <c r="AH181" s="41">
        <f t="shared" si="118"/>
        <v>0</v>
      </c>
      <c r="AI181" s="42">
        <f t="shared" si="113"/>
        <v>0</v>
      </c>
    </row>
    <row r="182" spans="1:35" ht="12.75" hidden="1" customHeight="1" outlineLevel="1">
      <c r="A182" s="16">
        <v>6</v>
      </c>
      <c r="B182" s="32"/>
      <c r="C182" s="31"/>
      <c r="D182" s="32"/>
      <c r="E182" s="32"/>
      <c r="F182" s="32"/>
      <c r="G182" s="31"/>
      <c r="H182" s="31"/>
      <c r="I182" s="29"/>
      <c r="J182" s="33"/>
      <c r="K182" s="32"/>
      <c r="L182" s="35"/>
      <c r="M182" s="35"/>
      <c r="N182" s="35"/>
      <c r="O182" s="32"/>
      <c r="P182" s="32"/>
      <c r="Q182" s="35"/>
      <c r="R182" s="35"/>
      <c r="S182" s="35"/>
      <c r="T182" s="40">
        <f t="shared" si="114"/>
        <v>0</v>
      </c>
      <c r="U182" s="35"/>
      <c r="V182" s="35"/>
      <c r="W182" s="35"/>
      <c r="X182" s="40">
        <f t="shared" si="115"/>
        <v>0</v>
      </c>
      <c r="Y182" s="35"/>
      <c r="Z182" s="35"/>
      <c r="AA182" s="35"/>
      <c r="AB182" s="40">
        <f t="shared" si="116"/>
        <v>0</v>
      </c>
      <c r="AC182" s="35"/>
      <c r="AD182" s="35"/>
      <c r="AE182" s="35"/>
      <c r="AF182" s="40">
        <f t="shared" si="117"/>
        <v>0</v>
      </c>
      <c r="AG182" s="40">
        <f t="shared" si="112"/>
        <v>0</v>
      </c>
      <c r="AH182" s="41">
        <f t="shared" si="118"/>
        <v>0</v>
      </c>
      <c r="AI182" s="42">
        <f t="shared" si="113"/>
        <v>0</v>
      </c>
    </row>
    <row r="183" spans="1:35" ht="12.75" hidden="1" customHeight="1" outlineLevel="1">
      <c r="A183" s="16">
        <v>7</v>
      </c>
      <c r="B183" s="32"/>
      <c r="C183" s="31"/>
      <c r="D183" s="32"/>
      <c r="E183" s="32"/>
      <c r="F183" s="32"/>
      <c r="G183" s="31"/>
      <c r="H183" s="31"/>
      <c r="I183" s="29"/>
      <c r="J183" s="33"/>
      <c r="K183" s="32"/>
      <c r="L183" s="35"/>
      <c r="M183" s="35"/>
      <c r="N183" s="35"/>
      <c r="O183" s="32"/>
      <c r="P183" s="32"/>
      <c r="Q183" s="35"/>
      <c r="R183" s="35"/>
      <c r="S183" s="35"/>
      <c r="T183" s="40">
        <f t="shared" si="114"/>
        <v>0</v>
      </c>
      <c r="U183" s="35"/>
      <c r="V183" s="35"/>
      <c r="W183" s="35"/>
      <c r="X183" s="40">
        <f t="shared" si="115"/>
        <v>0</v>
      </c>
      <c r="Y183" s="35"/>
      <c r="Z183" s="35"/>
      <c r="AA183" s="35"/>
      <c r="AB183" s="40">
        <f t="shared" si="116"/>
        <v>0</v>
      </c>
      <c r="AC183" s="35"/>
      <c r="AD183" s="35"/>
      <c r="AE183" s="35"/>
      <c r="AF183" s="40">
        <f t="shared" si="117"/>
        <v>0</v>
      </c>
      <c r="AG183" s="40">
        <f t="shared" si="112"/>
        <v>0</v>
      </c>
      <c r="AH183" s="41">
        <f t="shared" si="118"/>
        <v>0</v>
      </c>
      <c r="AI183" s="42">
        <f t="shared" si="113"/>
        <v>0</v>
      </c>
    </row>
    <row r="184" spans="1:35" ht="12.75" hidden="1" customHeight="1" outlineLevel="1">
      <c r="A184" s="16">
        <v>8</v>
      </c>
      <c r="B184" s="32"/>
      <c r="C184" s="31"/>
      <c r="D184" s="32"/>
      <c r="E184" s="32"/>
      <c r="F184" s="32"/>
      <c r="G184" s="31"/>
      <c r="H184" s="31"/>
      <c r="I184" s="29"/>
      <c r="J184" s="33"/>
      <c r="K184" s="32"/>
      <c r="L184" s="35"/>
      <c r="M184" s="35"/>
      <c r="N184" s="35"/>
      <c r="O184" s="32"/>
      <c r="P184" s="32"/>
      <c r="Q184" s="35"/>
      <c r="R184" s="35"/>
      <c r="S184" s="35"/>
      <c r="T184" s="40">
        <f t="shared" si="114"/>
        <v>0</v>
      </c>
      <c r="U184" s="35"/>
      <c r="V184" s="35"/>
      <c r="W184" s="35"/>
      <c r="X184" s="40">
        <f t="shared" si="115"/>
        <v>0</v>
      </c>
      <c r="Y184" s="35"/>
      <c r="Z184" s="35"/>
      <c r="AA184" s="35"/>
      <c r="AB184" s="40">
        <f t="shared" si="116"/>
        <v>0</v>
      </c>
      <c r="AC184" s="35"/>
      <c r="AD184" s="35"/>
      <c r="AE184" s="35"/>
      <c r="AF184" s="40">
        <f t="shared" si="117"/>
        <v>0</v>
      </c>
      <c r="AG184" s="40">
        <f t="shared" si="112"/>
        <v>0</v>
      </c>
      <c r="AH184" s="41">
        <f t="shared" si="118"/>
        <v>0</v>
      </c>
      <c r="AI184" s="42">
        <f t="shared" si="113"/>
        <v>0</v>
      </c>
    </row>
    <row r="185" spans="1:35" ht="12.75" hidden="1" customHeight="1" outlineLevel="1">
      <c r="A185" s="16">
        <v>9</v>
      </c>
      <c r="B185" s="32"/>
      <c r="C185" s="31"/>
      <c r="D185" s="32"/>
      <c r="E185" s="32"/>
      <c r="F185" s="32"/>
      <c r="G185" s="31"/>
      <c r="H185" s="31"/>
      <c r="I185" s="29"/>
      <c r="J185" s="33"/>
      <c r="K185" s="32"/>
      <c r="L185" s="35"/>
      <c r="M185" s="35"/>
      <c r="N185" s="35"/>
      <c r="O185" s="32"/>
      <c r="P185" s="32"/>
      <c r="Q185" s="35"/>
      <c r="R185" s="35"/>
      <c r="S185" s="35"/>
      <c r="T185" s="40">
        <f t="shared" si="114"/>
        <v>0</v>
      </c>
      <c r="U185" s="35"/>
      <c r="V185" s="35"/>
      <c r="W185" s="35"/>
      <c r="X185" s="40">
        <f t="shared" si="115"/>
        <v>0</v>
      </c>
      <c r="Y185" s="35"/>
      <c r="Z185" s="35"/>
      <c r="AA185" s="35"/>
      <c r="AB185" s="40">
        <f t="shared" si="116"/>
        <v>0</v>
      </c>
      <c r="AC185" s="35"/>
      <c r="AD185" s="35"/>
      <c r="AE185" s="35"/>
      <c r="AF185" s="40">
        <f t="shared" si="117"/>
        <v>0</v>
      </c>
      <c r="AG185" s="40">
        <f t="shared" si="112"/>
        <v>0</v>
      </c>
      <c r="AH185" s="41">
        <f t="shared" si="118"/>
        <v>0</v>
      </c>
      <c r="AI185" s="42">
        <f t="shared" si="113"/>
        <v>0</v>
      </c>
    </row>
    <row r="186" spans="1:35" ht="12.75" hidden="1" customHeight="1" outlineLevel="1">
      <c r="A186" s="16">
        <v>10</v>
      </c>
      <c r="B186" s="32"/>
      <c r="C186" s="31"/>
      <c r="D186" s="32"/>
      <c r="E186" s="32"/>
      <c r="F186" s="32"/>
      <c r="G186" s="31"/>
      <c r="H186" s="31"/>
      <c r="I186" s="29"/>
      <c r="J186" s="34"/>
      <c r="K186" s="32"/>
      <c r="L186" s="35"/>
      <c r="M186" s="35"/>
      <c r="N186" s="35"/>
      <c r="O186" s="32"/>
      <c r="P186" s="32"/>
      <c r="Q186" s="35"/>
      <c r="R186" s="35"/>
      <c r="S186" s="35"/>
      <c r="T186" s="40">
        <f t="shared" si="114"/>
        <v>0</v>
      </c>
      <c r="U186" s="35"/>
      <c r="V186" s="35"/>
      <c r="W186" s="35"/>
      <c r="X186" s="40">
        <f t="shared" si="115"/>
        <v>0</v>
      </c>
      <c r="Y186" s="35"/>
      <c r="Z186" s="35"/>
      <c r="AA186" s="35"/>
      <c r="AB186" s="40">
        <f t="shared" si="116"/>
        <v>0</v>
      </c>
      <c r="AC186" s="35"/>
      <c r="AD186" s="35"/>
      <c r="AE186" s="35"/>
      <c r="AF186" s="40">
        <f t="shared" si="117"/>
        <v>0</v>
      </c>
      <c r="AG186" s="40">
        <f t="shared" si="112"/>
        <v>0</v>
      </c>
      <c r="AH186" s="41">
        <f t="shared" si="118"/>
        <v>0</v>
      </c>
      <c r="AI186" s="42">
        <f t="shared" si="113"/>
        <v>0</v>
      </c>
    </row>
    <row r="187" spans="1:35" ht="12.75" customHeight="1" collapsed="1">
      <c r="A187" s="181" t="s">
        <v>74</v>
      </c>
      <c r="B187" s="182"/>
      <c r="C187" s="182"/>
      <c r="D187" s="182"/>
      <c r="E187" s="182"/>
      <c r="F187" s="182"/>
      <c r="G187" s="182"/>
      <c r="H187" s="183"/>
      <c r="I187" s="55">
        <f>SUM(I177:I186)</f>
        <v>0</v>
      </c>
      <c r="J187" s="55">
        <f>SUM(J177:J186)</f>
        <v>0</v>
      </c>
      <c r="K187" s="56"/>
      <c r="L187" s="55">
        <f>SUM(L177:L186)</f>
        <v>0</v>
      </c>
      <c r="M187" s="55">
        <f>SUM(M177:M186)</f>
        <v>0</v>
      </c>
      <c r="N187" s="55">
        <f>SUM(N177:N186)</f>
        <v>0</v>
      </c>
      <c r="O187" s="57"/>
      <c r="P187" s="59"/>
      <c r="Q187" s="55">
        <f t="shared" ref="Q187:AG187" si="119">SUM(Q177:Q186)</f>
        <v>0</v>
      </c>
      <c r="R187" s="55">
        <f t="shared" si="119"/>
        <v>0</v>
      </c>
      <c r="S187" s="55">
        <f t="shared" si="119"/>
        <v>0</v>
      </c>
      <c r="T187" s="60">
        <f t="shared" si="119"/>
        <v>0</v>
      </c>
      <c r="U187" s="55">
        <f t="shared" si="119"/>
        <v>0</v>
      </c>
      <c r="V187" s="55">
        <f t="shared" si="119"/>
        <v>0</v>
      </c>
      <c r="W187" s="55">
        <f t="shared" si="119"/>
        <v>0</v>
      </c>
      <c r="X187" s="60">
        <f t="shared" si="119"/>
        <v>0</v>
      </c>
      <c r="Y187" s="55">
        <f t="shared" si="119"/>
        <v>0</v>
      </c>
      <c r="Z187" s="55">
        <f t="shared" si="119"/>
        <v>0</v>
      </c>
      <c r="AA187" s="55">
        <f t="shared" si="119"/>
        <v>0</v>
      </c>
      <c r="AB187" s="60">
        <f t="shared" si="119"/>
        <v>0</v>
      </c>
      <c r="AC187" s="55">
        <f t="shared" si="119"/>
        <v>0</v>
      </c>
      <c r="AD187" s="55">
        <f t="shared" si="119"/>
        <v>0</v>
      </c>
      <c r="AE187" s="55">
        <f t="shared" si="119"/>
        <v>0</v>
      </c>
      <c r="AF187" s="60">
        <f t="shared" si="119"/>
        <v>0</v>
      </c>
      <c r="AG187" s="53">
        <f t="shared" si="119"/>
        <v>0</v>
      </c>
      <c r="AH187" s="54">
        <f>IF(ISERROR(AG187/I187),0,AG187/I187)</f>
        <v>0</v>
      </c>
      <c r="AI187" s="54">
        <f>IF(ISERROR(AG187/$AG$191),0,AG187/$AG$191)</f>
        <v>0</v>
      </c>
    </row>
    <row r="188" spans="1:35" ht="12.75" customHeight="1">
      <c r="A188" s="36"/>
      <c r="B188" s="187" t="s">
        <v>49</v>
      </c>
      <c r="C188" s="188"/>
      <c r="D188" s="189"/>
      <c r="E188" s="18"/>
      <c r="F188" s="19"/>
      <c r="G188" s="20"/>
      <c r="H188" s="20"/>
      <c r="I188" s="21"/>
      <c r="J188" s="22"/>
      <c r="K188" s="23"/>
      <c r="L188" s="24"/>
      <c r="M188" s="24"/>
      <c r="N188" s="24"/>
      <c r="O188" s="19"/>
      <c r="P188" s="25"/>
      <c r="Q188" s="22"/>
      <c r="R188" s="22"/>
      <c r="S188" s="22"/>
      <c r="T188" s="22"/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F188" s="22"/>
      <c r="AG188" s="22"/>
      <c r="AH188" s="26"/>
      <c r="AI188" s="26"/>
    </row>
    <row r="189" spans="1:35" ht="45" customHeight="1" outlineLevel="1">
      <c r="A189" s="16">
        <v>1</v>
      </c>
      <c r="B189" s="78" t="s">
        <v>91</v>
      </c>
      <c r="C189" s="81">
        <v>41627</v>
      </c>
      <c r="D189" s="80" t="s">
        <v>92</v>
      </c>
      <c r="E189" s="78" t="s">
        <v>93</v>
      </c>
      <c r="F189" s="79" t="s">
        <v>94</v>
      </c>
      <c r="G189" s="81">
        <v>41666</v>
      </c>
      <c r="H189" s="81">
        <v>42004</v>
      </c>
      <c r="I189" s="29">
        <v>16130995000</v>
      </c>
      <c r="J189" s="77">
        <v>16130995000</v>
      </c>
      <c r="K189" s="28" t="s">
        <v>100</v>
      </c>
      <c r="L189" s="35"/>
      <c r="M189" s="35"/>
      <c r="N189" s="35"/>
      <c r="O189" s="79" t="s">
        <v>95</v>
      </c>
      <c r="P189" s="28"/>
      <c r="Q189" s="35">
        <v>8065497500</v>
      </c>
      <c r="R189" s="35"/>
      <c r="S189" s="35"/>
      <c r="T189" s="40">
        <f>SUM(Q189:S189)</f>
        <v>8065497500</v>
      </c>
      <c r="U189" s="35"/>
      <c r="V189" s="35"/>
      <c r="W189" s="35"/>
      <c r="X189" s="40">
        <f>SUM(U189:W189)</f>
        <v>0</v>
      </c>
      <c r="Y189" s="35">
        <v>8065497500</v>
      </c>
      <c r="Z189" s="35"/>
      <c r="AA189" s="35"/>
      <c r="AB189" s="40">
        <f>SUM(Y189:AA189)</f>
        <v>8065497500</v>
      </c>
      <c r="AC189" s="35"/>
      <c r="AD189" s="35"/>
      <c r="AE189" s="35"/>
      <c r="AF189" s="40">
        <f>SUM(AC189:AE189)</f>
        <v>0</v>
      </c>
      <c r="AG189" s="40">
        <f t="shared" ref="AG189" si="120">SUM(T189,X189,AB189,AF189)</f>
        <v>16130995000</v>
      </c>
      <c r="AH189" s="41">
        <f>IF(ISERROR(AG189/I189),0,AG189/I189)</f>
        <v>1</v>
      </c>
      <c r="AI189" s="42">
        <f>IF(ISERROR(AG189/$AG$191),"-",AG189/$AG$191)</f>
        <v>1</v>
      </c>
    </row>
    <row r="190" spans="1:35" s="17" customFormat="1">
      <c r="A190" s="181" t="s">
        <v>50</v>
      </c>
      <c r="B190" s="182"/>
      <c r="C190" s="182"/>
      <c r="D190" s="182"/>
      <c r="E190" s="182"/>
      <c r="F190" s="182"/>
      <c r="G190" s="182"/>
      <c r="H190" s="183"/>
      <c r="I190" s="55">
        <f>SUM(I189:I189)</f>
        <v>16130995000</v>
      </c>
      <c r="J190" s="55">
        <f>SUM(J189:J189)</f>
        <v>16130995000</v>
      </c>
      <c r="K190" s="56"/>
      <c r="L190" s="55">
        <f>SUM(L189:L189)</f>
        <v>0</v>
      </c>
      <c r="M190" s="55">
        <f>SUM(M189:M189)</f>
        <v>0</v>
      </c>
      <c r="N190" s="55">
        <f>SUM(N189:N189)</f>
        <v>0</v>
      </c>
      <c r="O190" s="57"/>
      <c r="P190" s="59"/>
      <c r="Q190" s="55">
        <f t="shared" ref="Q190:AG190" si="121">SUM(Q189:Q189)</f>
        <v>8065497500</v>
      </c>
      <c r="R190" s="55">
        <f t="shared" si="121"/>
        <v>0</v>
      </c>
      <c r="S190" s="55">
        <f t="shared" si="121"/>
        <v>0</v>
      </c>
      <c r="T190" s="60">
        <f t="shared" si="121"/>
        <v>8065497500</v>
      </c>
      <c r="U190" s="55">
        <f t="shared" si="121"/>
        <v>0</v>
      </c>
      <c r="V190" s="55">
        <f t="shared" si="121"/>
        <v>0</v>
      </c>
      <c r="W190" s="55">
        <f t="shared" si="121"/>
        <v>0</v>
      </c>
      <c r="X190" s="60">
        <f t="shared" si="121"/>
        <v>0</v>
      </c>
      <c r="Y190" s="55">
        <f t="shared" si="121"/>
        <v>8065497500</v>
      </c>
      <c r="Z190" s="55">
        <f t="shared" si="121"/>
        <v>0</v>
      </c>
      <c r="AA190" s="55">
        <f t="shared" si="121"/>
        <v>0</v>
      </c>
      <c r="AB190" s="60">
        <f t="shared" si="121"/>
        <v>8065497500</v>
      </c>
      <c r="AC190" s="55">
        <f t="shared" si="121"/>
        <v>0</v>
      </c>
      <c r="AD190" s="55">
        <f t="shared" si="121"/>
        <v>0</v>
      </c>
      <c r="AE190" s="55">
        <f t="shared" si="121"/>
        <v>0</v>
      </c>
      <c r="AF190" s="60">
        <f t="shared" si="121"/>
        <v>0</v>
      </c>
      <c r="AG190" s="53">
        <f t="shared" si="121"/>
        <v>16130995000</v>
      </c>
      <c r="AH190" s="54">
        <f>IF(ISERROR(AG190/I190),0,AG190/I190)</f>
        <v>1</v>
      </c>
      <c r="AI190" s="54">
        <f>IF(ISERROR(AG190/$AG$191),0,AG190/$AG$191)</f>
        <v>1</v>
      </c>
    </row>
    <row r="191" spans="1:35">
      <c r="A191" s="184" t="str">
        <f>"TOTAL ASIG."&amp;" "&amp;$A$5</f>
        <v xml:space="preserve">TOTAL ASIG. 24-02-001 PROGRAMA DE APOYO AL DESARROLLO BIOPSICOSOCIAL </v>
      </c>
      <c r="B191" s="185"/>
      <c r="C191" s="185"/>
      <c r="D191" s="185"/>
      <c r="E191" s="185"/>
      <c r="F191" s="185"/>
      <c r="G191" s="185"/>
      <c r="H191" s="186"/>
      <c r="I191" s="62">
        <f>+I19+I31+I12572+I55+I67+I79+I91+I103+I115+I127+I139+I151+I187+I163+I175+I190</f>
        <v>16130995000</v>
      </c>
      <c r="J191" s="60">
        <f>+J19+J31+J43+J55+J67+J79+J91+J103+J115+J127+J139+J151+J187+J163+J175+J190</f>
        <v>16130995000</v>
      </c>
      <c r="K191" s="63"/>
      <c r="L191" s="60">
        <f>+L19+L31+L43+L55+L67+L79+L91+L103+L115+L127+L139+L151+L187+L163+L175+L190</f>
        <v>0</v>
      </c>
      <c r="M191" s="60">
        <f>+M19+M31+M43+M55+M67+M79+M91+M103+M115+M127+M139+M151+M187+M163+M175+M190</f>
        <v>0</v>
      </c>
      <c r="N191" s="60">
        <f>+N19+N31+N43+N55+N67+N79+N91+N103+N115+N127+N139+N151+N187+N163+N175+N190</f>
        <v>0</v>
      </c>
      <c r="O191" s="64"/>
      <c r="P191" s="65"/>
      <c r="Q191" s="60">
        <f t="shared" ref="Q191:AG191" si="122">+Q19+Q31+Q43+Q55+Q67+Q79+Q91+Q103+Q115+Q127+Q139+Q151+Q187+Q163+Q175+Q190</f>
        <v>8065497500</v>
      </c>
      <c r="R191" s="60">
        <f t="shared" si="122"/>
        <v>0</v>
      </c>
      <c r="S191" s="60">
        <f t="shared" si="122"/>
        <v>0</v>
      </c>
      <c r="T191" s="60">
        <f t="shared" si="122"/>
        <v>8065497500</v>
      </c>
      <c r="U191" s="60">
        <f t="shared" si="122"/>
        <v>0</v>
      </c>
      <c r="V191" s="60">
        <f t="shared" si="122"/>
        <v>0</v>
      </c>
      <c r="W191" s="60">
        <f t="shared" si="122"/>
        <v>0</v>
      </c>
      <c r="X191" s="60">
        <f t="shared" si="122"/>
        <v>0</v>
      </c>
      <c r="Y191" s="60">
        <f t="shared" si="122"/>
        <v>8065497500</v>
      </c>
      <c r="Z191" s="60">
        <f t="shared" si="122"/>
        <v>0</v>
      </c>
      <c r="AA191" s="60">
        <f t="shared" si="122"/>
        <v>0</v>
      </c>
      <c r="AB191" s="60">
        <f t="shared" si="122"/>
        <v>8065497500</v>
      </c>
      <c r="AC191" s="60">
        <f t="shared" si="122"/>
        <v>0</v>
      </c>
      <c r="AD191" s="60">
        <f t="shared" si="122"/>
        <v>0</v>
      </c>
      <c r="AE191" s="60">
        <f t="shared" si="122"/>
        <v>0</v>
      </c>
      <c r="AF191" s="60">
        <f t="shared" si="122"/>
        <v>0</v>
      </c>
      <c r="AG191" s="60">
        <f t="shared" si="122"/>
        <v>16130995000</v>
      </c>
      <c r="AH191" s="61">
        <f>IF(ISERROR(AG191/I191),"-",AG191/I191)</f>
        <v>1</v>
      </c>
      <c r="AI191" s="61">
        <f>IF(ISERROR(AG191/$AG$191),"-",AG191/$AG$191)</f>
        <v>1</v>
      </c>
    </row>
    <row r="192" spans="1:35">
      <c r="I192" s="4"/>
      <c r="Q192" s="4"/>
      <c r="R192" s="4"/>
      <c r="S192" s="4"/>
      <c r="U192" s="4"/>
      <c r="V192" s="4"/>
      <c r="W192" s="4"/>
      <c r="Y192" s="4"/>
      <c r="Z192" s="4"/>
      <c r="AA192" s="4"/>
      <c r="AC192" s="4"/>
      <c r="AD192" s="4"/>
      <c r="AE192" s="4"/>
    </row>
    <row r="193" spans="9:31">
      <c r="I193" s="4"/>
      <c r="Q193" s="4"/>
      <c r="R193" s="4"/>
      <c r="S193" s="4"/>
      <c r="U193" s="4"/>
      <c r="V193" s="4"/>
      <c r="W193" s="4"/>
      <c r="Y193" s="4"/>
      <c r="Z193" s="4"/>
      <c r="AA193" s="4"/>
      <c r="AC193" s="4"/>
      <c r="AD193" s="4"/>
      <c r="AE193" s="4"/>
    </row>
    <row r="194" spans="9:31">
      <c r="I194" s="4"/>
      <c r="Q194" s="4"/>
      <c r="R194" s="4"/>
      <c r="S194" s="4"/>
      <c r="U194" s="4"/>
      <c r="V194" s="4"/>
      <c r="W194" s="4"/>
      <c r="Y194" s="4"/>
      <c r="Z194" s="4"/>
      <c r="AA194" s="4"/>
      <c r="AC194" s="4"/>
      <c r="AD194" s="4"/>
      <c r="AE194" s="4"/>
    </row>
    <row r="195" spans="9:31">
      <c r="I195" s="4"/>
      <c r="Q195" s="4"/>
      <c r="R195" s="4"/>
      <c r="S195" s="4"/>
      <c r="U195" s="4"/>
      <c r="V195" s="4"/>
      <c r="W195" s="4"/>
      <c r="Y195" s="4"/>
      <c r="Z195" s="4"/>
      <c r="AA195" s="4"/>
      <c r="AC195" s="4"/>
      <c r="AD195" s="4"/>
      <c r="AE195" s="4"/>
    </row>
    <row r="196" spans="9:31">
      <c r="I196" s="4"/>
      <c r="Q196" s="4"/>
      <c r="R196" s="4"/>
      <c r="S196" s="4"/>
      <c r="U196" s="4"/>
      <c r="V196" s="4"/>
      <c r="W196" s="4"/>
      <c r="Y196" s="4"/>
      <c r="Z196" s="4"/>
      <c r="AA196" s="4"/>
      <c r="AC196" s="4"/>
      <c r="AD196" s="4"/>
      <c r="AE196" s="4"/>
    </row>
    <row r="197" spans="9:31">
      <c r="I197" s="4"/>
      <c r="Q197" s="4"/>
      <c r="R197" s="4"/>
      <c r="S197" s="4"/>
      <c r="U197" s="4"/>
      <c r="V197" s="4"/>
      <c r="W197" s="4"/>
      <c r="Y197" s="4"/>
      <c r="Z197" s="4"/>
      <c r="AA197" s="4"/>
      <c r="AC197" s="4"/>
      <c r="AD197" s="4"/>
      <c r="AE197" s="4"/>
    </row>
    <row r="198" spans="9:31">
      <c r="I198" s="4"/>
      <c r="Q198" s="4"/>
      <c r="R198" s="4"/>
      <c r="S198" s="4"/>
      <c r="U198" s="4"/>
      <c r="V198" s="4"/>
      <c r="W198" s="4"/>
      <c r="Y198" s="4"/>
      <c r="Z198" s="4"/>
      <c r="AA198" s="4"/>
      <c r="AC198" s="4"/>
      <c r="AD198" s="4"/>
      <c r="AE198" s="4"/>
    </row>
    <row r="199" spans="9:31">
      <c r="I199" s="4"/>
      <c r="Q199" s="4"/>
      <c r="R199" s="4"/>
      <c r="S199" s="4"/>
      <c r="U199" s="4"/>
      <c r="V199" s="4"/>
      <c r="W199" s="4"/>
      <c r="Y199" s="4"/>
      <c r="Z199" s="4"/>
      <c r="AA199" s="4"/>
      <c r="AC199" s="4"/>
      <c r="AD199" s="4"/>
      <c r="AE199" s="4"/>
    </row>
    <row r="200" spans="9:31">
      <c r="I200" s="4"/>
      <c r="Q200" s="4"/>
      <c r="R200" s="4"/>
      <c r="S200" s="4"/>
      <c r="U200" s="4"/>
      <c r="V200" s="4"/>
      <c r="W200" s="4"/>
      <c r="Y200" s="4"/>
      <c r="Z200" s="4"/>
      <c r="AA200" s="4"/>
      <c r="AC200" s="4"/>
      <c r="AD200" s="4"/>
      <c r="AE200" s="4"/>
    </row>
    <row r="201" spans="9:31">
      <c r="I201" s="4"/>
      <c r="Q201" s="4"/>
      <c r="R201" s="4"/>
      <c r="S201" s="4"/>
      <c r="U201" s="4"/>
      <c r="V201" s="4"/>
      <c r="W201" s="4"/>
      <c r="Y201" s="4"/>
      <c r="Z201" s="4"/>
      <c r="AA201" s="4"/>
      <c r="AC201" s="4"/>
      <c r="AD201" s="4"/>
      <c r="AE201" s="4"/>
    </row>
    <row r="202" spans="9:31">
      <c r="I202" s="4"/>
      <c r="Q202" s="4"/>
      <c r="R202" s="4"/>
      <c r="S202" s="4"/>
      <c r="U202" s="4"/>
      <c r="V202" s="4"/>
      <c r="W202" s="4"/>
      <c r="Y202" s="4"/>
      <c r="Z202" s="4"/>
      <c r="AA202" s="4"/>
      <c r="AC202" s="4"/>
      <c r="AD202" s="4"/>
      <c r="AE202" s="4"/>
    </row>
    <row r="203" spans="9:31">
      <c r="I203" s="4"/>
      <c r="Q203" s="4"/>
      <c r="R203" s="4"/>
      <c r="S203" s="4"/>
      <c r="U203" s="4"/>
      <c r="V203" s="4"/>
      <c r="W203" s="4"/>
      <c r="Y203" s="4"/>
      <c r="Z203" s="4"/>
      <c r="AA203" s="4"/>
      <c r="AC203" s="4"/>
      <c r="AD203" s="4"/>
      <c r="AE203" s="4"/>
    </row>
    <row r="204" spans="9:31">
      <c r="I204" s="4"/>
      <c r="Q204" s="4"/>
      <c r="R204" s="4"/>
      <c r="S204" s="4"/>
      <c r="U204" s="4"/>
      <c r="V204" s="4"/>
      <c r="W204" s="4"/>
      <c r="Y204" s="4"/>
      <c r="Z204" s="4"/>
      <c r="AA204" s="4"/>
      <c r="AC204" s="4"/>
      <c r="AD204" s="4"/>
      <c r="AE204" s="4"/>
    </row>
    <row r="205" spans="9:31">
      <c r="I205" s="4"/>
      <c r="Q205" s="4"/>
      <c r="R205" s="4"/>
      <c r="S205" s="4"/>
      <c r="U205" s="4"/>
      <c r="V205" s="4"/>
      <c r="W205" s="4"/>
      <c r="Y205" s="4"/>
      <c r="Z205" s="4"/>
      <c r="AA205" s="4"/>
      <c r="AC205" s="4"/>
      <c r="AD205" s="4"/>
      <c r="AE205" s="4"/>
    </row>
    <row r="206" spans="9:31">
      <c r="I206" s="4"/>
      <c r="Q206" s="4"/>
      <c r="R206" s="4"/>
      <c r="S206" s="4"/>
      <c r="U206" s="4"/>
      <c r="V206" s="4"/>
      <c r="W206" s="4"/>
      <c r="Y206" s="4"/>
      <c r="Z206" s="4"/>
      <c r="AA206" s="4"/>
      <c r="AC206" s="4"/>
      <c r="AD206" s="4"/>
      <c r="AE206" s="4"/>
    </row>
    <row r="207" spans="9:31">
      <c r="I207" s="4"/>
      <c r="Q207" s="4"/>
      <c r="R207" s="4"/>
      <c r="S207" s="4"/>
      <c r="U207" s="4"/>
      <c r="V207" s="4"/>
      <c r="W207" s="4"/>
      <c r="Y207" s="4"/>
      <c r="Z207" s="4"/>
      <c r="AA207" s="4"/>
      <c r="AC207" s="4"/>
      <c r="AD207" s="4"/>
      <c r="AE207" s="4"/>
    </row>
    <row r="208" spans="9:31">
      <c r="I208" s="4"/>
      <c r="Q208" s="4"/>
      <c r="R208" s="4"/>
      <c r="S208" s="4"/>
      <c r="U208" s="4"/>
      <c r="V208" s="4"/>
      <c r="W208" s="4"/>
      <c r="Y208" s="4"/>
      <c r="Z208" s="4"/>
      <c r="AA208" s="4"/>
      <c r="AC208" s="4"/>
      <c r="AD208" s="4"/>
      <c r="AE208" s="4"/>
    </row>
  </sheetData>
  <sheetProtection insertRows="0" autoFilter="0"/>
  <dataConsolidate/>
  <mergeCells count="60">
    <mergeCell ref="A190:H190"/>
    <mergeCell ref="A191:H191"/>
    <mergeCell ref="A163:H163"/>
    <mergeCell ref="B164:D164"/>
    <mergeCell ref="A175:H175"/>
    <mergeCell ref="B176:D176"/>
    <mergeCell ref="A187:H187"/>
    <mergeCell ref="B188:D188"/>
    <mergeCell ref="B152:D152"/>
    <mergeCell ref="A91:H91"/>
    <mergeCell ref="B92:D92"/>
    <mergeCell ref="A103:H103"/>
    <mergeCell ref="B104:D104"/>
    <mergeCell ref="A115:H115"/>
    <mergeCell ref="B116:D116"/>
    <mergeCell ref="A127:H127"/>
    <mergeCell ref="B128:D128"/>
    <mergeCell ref="A139:H139"/>
    <mergeCell ref="B140:D140"/>
    <mergeCell ref="A151:H151"/>
    <mergeCell ref="B80:D80"/>
    <mergeCell ref="A19:H19"/>
    <mergeCell ref="B20:D20"/>
    <mergeCell ref="A31:H31"/>
    <mergeCell ref="B32:D32"/>
    <mergeCell ref="A43:H43"/>
    <mergeCell ref="B44:D44"/>
    <mergeCell ref="A55:H55"/>
    <mergeCell ref="B56:D56"/>
    <mergeCell ref="A67:H67"/>
    <mergeCell ref="B68:D68"/>
    <mergeCell ref="A79:H79"/>
    <mergeCell ref="AB6:AB7"/>
    <mergeCell ref="AC6:AE6"/>
    <mergeCell ref="AF6:AF7"/>
    <mergeCell ref="AG6:AG7"/>
    <mergeCell ref="AH6:AI6"/>
    <mergeCell ref="B8:D8"/>
    <mergeCell ref="P6:P7"/>
    <mergeCell ref="Q6:S6"/>
    <mergeCell ref="T6:T7"/>
    <mergeCell ref="U6:W6"/>
    <mergeCell ref="X6:X7"/>
    <mergeCell ref="Y6:AA6"/>
    <mergeCell ref="G6:H6"/>
    <mergeCell ref="I6:I7"/>
    <mergeCell ref="J6:J7"/>
    <mergeCell ref="K6:K7"/>
    <mergeCell ref="L6:N6"/>
    <mergeCell ref="O6:O7"/>
    <mergeCell ref="A1:AI1"/>
    <mergeCell ref="A2:AI2"/>
    <mergeCell ref="A3:AI3"/>
    <mergeCell ref="A4:AI4"/>
    <mergeCell ref="A5:T5"/>
    <mergeCell ref="A6:A7"/>
    <mergeCell ref="C6:C7"/>
    <mergeCell ref="D6:D7"/>
    <mergeCell ref="E6:E7"/>
    <mergeCell ref="F6:F7"/>
  </mergeCells>
  <dataValidations count="8">
    <dataValidation type="date" errorStyle="information" operator="greaterThan" allowBlank="1" showInputMessage="1" showErrorMessage="1" errorTitle="SÓLO FECHAS" error="Las fechas corresponden al Presupuesto 2014" sqref="G170">
      <formula1>41275</formula1>
    </dataValidation>
    <dataValidation allowBlank="1" showInputMessage="1" showErrorMessage="1" errorTitle="Sólo números" error="Sólo ingresar números sin letras_x000a_" sqref="N8:N18 N188:N189 N176:N186 N164:N174 N152:N162 N140:N150 N128:N138 N116:N126 N104:N114 N92:N102 N80:N90 N68:N78 N56:N66 N44:N54 N32:N42 N20:N30"/>
    <dataValidation type="date" operator="greaterThan" allowBlank="1" showInputMessage="1" showErrorMessage="1" errorTitle="Error en Ingresos de Fechas" error="La fecha debe corresponder al Año 2014." sqref="C9:C18 C189 C177:C186 C165:C174 C153:C162 C141:C150 C129:C138 C117:C126 C105:C114 C93:C102 C81:C90 C69:C78 C57:C66 C45:C54 C33:C42 C21:C30">
      <formula1>41275</formula1>
    </dataValidation>
    <dataValidation type="textLength" operator="lessThanOrEqual" allowBlank="1" showInputMessage="1" showErrorMessage="1" errorTitle="MÁXIMO DE CARACTERES SOBREPASADO" error="Sólo 255 caracteres por celdas" sqref="D9:F18 B9:B18 B21:B30 B33:B42 B45:B54 B57:B66 B69:B78 B81:B90 B93:B102 B105:B114 B117:B126 B129:B138 B141:B150 B177:B186 B165:B174 B153:B162 B189 D189:F189 K189 O189:P189 D177:F186 K177:K186 O177:P186 D165:F174 K165:K174 O165:P174 D153:F162 K153:K162 O153:P162 D141:F150 K141:K150 O141:P150 D129:F138 K129:K138 O129:P138 D117:F126 K117:K126 O117:P126 D105:F114 K105:K114 O105:P114 D93:F102 K93:K102 O93:P102 D81:F90 K81:K90 O81:P90 D69:F78 K69:K78 O69:P78 D57:F66 K57:K66 O57:P66 K9:K18 O9:P18 D21:F30 K21:K30 O21:P30 D33:F42 K33:K42 O33:P42 D45:F54 K45:K54 O45:P54">
      <formula1>255</formula1>
    </dataValidation>
    <dataValidation type="date" allowBlank="1" showInputMessage="1" showErrorMessage="1" errorTitle="SÓLO FECHAS" error="Las fechas corresponden a las del Año 2013" sqref="G107:H107 G155:H155 G95:H95 G143:H143 G83:H83 G167:H167 G71:H71 G119:H119 G59:H59 G11:H11 G23:H23 G131:H131 G35:H35 G179:H179 G47:H47">
      <formula1>41275</formula1>
      <formula2>41639</formula2>
    </dataValidation>
    <dataValidation type="date" errorStyle="information" operator="greaterThan" allowBlank="1" showInputMessage="1" showErrorMessage="1" errorTitle="SÓLO FECHAS" error="Las fechas corresponden al presupuesto 2014" sqref="G108:H114 G171:G174 G168:G169 H168:H174 G156:H162 G93:H94 G96:H102 G141:H142 G144:H150 G81:H82 G84:H90 G165:H166 G153:H154 G69:H70 G72:H78 G117:H118 G120:H126 G57:H58 G60:H66 G105:H106 G9:H10 G12:H18 G189:H189 G21:H22 G24:H30 G129:H130 G132:H138 G33:H34 G36:H42 G177:H178 G180:H186 G45:H46 G48:H54">
      <formula1>41275</formula1>
    </dataValidation>
    <dataValidation type="textLength" operator="lessThanOrEqual" allowBlank="1" showInputMessage="1" showErrorMessage="1" sqref="J105:J114 J141:J150 J177:J186 J129:J138 J93:J102 J33:J42 J165:J174 J117:J126 J153:J162 J81:J90 J57:J66 J45:J54 J189 J9:J18 J21:J30 J69:J78">
      <formula1>255</formula1>
    </dataValidation>
    <dataValidation type="decimal" allowBlank="1" showInputMessage="1" showErrorMessage="1" errorTitle="Sólo números" error="Sólo ingresar números sin letras_x000a_" sqref="L189:M189 L9:M18 U189:W189 Y189:AA189 AC189:AE189 Q189:S189 U177:W186 Y177:AA186 AC177:AE186 Q177:S186 U165:W174 Y165:AA174 AC165:AE174 Q165:S174 U153:W162 Y153:AA162 AC153:AE162 Q153:S162 U141:W150 Y141:AA150 AC141:AE150 Q141:S150 U129:W138 Y129:AA138 AC129:AE138 Q129:S138 U117:W126 Y117:AA126 AC117:AE126 Q117:S126 U105:W114 Y105:AA114 AC105:AE114 Q105:S114 U93:W102 Y93:AA102 AC93:AE102 Q93:S102 U81:W90 Y81:AA90 AC81:AE90 Q81:S90 U69:W78 Y69:AA78 AC69:AE78 Q69:S78 U57:W66 Y57:AA66 AC57:AE66 Q57:S66 Y9:AA18 AC9:AE18 L21:M30 U21:W30 Q9:S18 U9:W18 AC21:AE30 Y21:AA30 L33:M42 Q21:S30 U33:W42 Y33:AA42 AC33:AE42 L45:M54 L57:M66 U45:W54 Y45:AA54 AC45:AE54 Q45:S54 L165:M174 L141:M150 L93:M102 L69:M78 Q33:S42 L81:M90 L105:M114 L129:M138 L117:M126 L153:M162 L177:M186">
      <formula1>-100000000</formula1>
      <formula2>10000000000</formula2>
    </dataValidation>
  </dataValidations>
  <printOptions horizontalCentered="1"/>
  <pageMargins left="0.35433070866141736" right="0.15748031496062992" top="0.39370078740157483" bottom="0.19685039370078741" header="0" footer="0"/>
  <pageSetup paperSize="184" scale="40" fitToHeight="20" orientation="landscape" r:id="rId1"/>
  <headerFooter alignWithMargins="0"/>
  <ignoredErrors>
    <ignoredError sqref="AI190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Y41"/>
  <sheetViews>
    <sheetView topLeftCell="C1" zoomScaleNormal="100" workbookViewId="0">
      <pane ySplit="7" topLeftCell="A14" activePane="bottomLeft" state="frozen"/>
      <selection activeCell="AG192" sqref="AG192"/>
      <selection pane="bottomLeft" activeCell="AG192" sqref="AG192"/>
    </sheetView>
  </sheetViews>
  <sheetFormatPr baseColWidth="10" defaultRowHeight="11.25" outlineLevelCol="1"/>
  <cols>
    <col min="1" max="1" width="36.5703125" style="3" customWidth="1"/>
    <col min="2" max="2" width="13.140625" style="6" customWidth="1"/>
    <col min="3" max="3" width="12.7109375" style="3" customWidth="1"/>
    <col min="4" max="5" width="10" style="3" customWidth="1"/>
    <col min="6" max="6" width="12.5703125" style="3" customWidth="1"/>
    <col min="7" max="9" width="11.7109375" style="6" hidden="1" customWidth="1" outlineLevel="1"/>
    <col min="10" max="10" width="11.5703125" style="6" customWidth="1" collapsed="1"/>
    <col min="11" max="13" width="12.28515625" style="6" hidden="1" customWidth="1" outlineLevel="1"/>
    <col min="14" max="14" width="12.28515625" style="6" customWidth="1" collapsed="1"/>
    <col min="15" max="17" width="12.5703125" style="6" hidden="1" customWidth="1" outlineLevel="1"/>
    <col min="18" max="18" width="12.28515625" style="6" customWidth="1" collapsed="1"/>
    <col min="19" max="19" width="10.7109375" style="6" customWidth="1" outlineLevel="1"/>
    <col min="20" max="20" width="11.140625" style="6" customWidth="1" outlineLevel="1"/>
    <col min="21" max="21" width="10.7109375" style="6" customWidth="1" outlineLevel="1"/>
    <col min="22" max="22" width="12.42578125" style="6" customWidth="1"/>
    <col min="23" max="23" width="12.28515625" style="6" customWidth="1"/>
    <col min="24" max="24" width="9.5703125" style="7" bestFit="1" customWidth="1"/>
    <col min="25" max="25" width="11.7109375" style="7" customWidth="1"/>
    <col min="26" max="16384" width="11.42578125" style="2"/>
  </cols>
  <sheetData>
    <row r="1" spans="1:25" s="1" customFormat="1" ht="16.5" customHeight="1">
      <c r="A1" s="205" t="str">
        <f>+'24-02-001'!A1:AI1</f>
        <v>PARTIDA 21 - 01 - 06  "SUBSECRETARIA DE SERVICIOS SOCIALES"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205"/>
      <c r="W1" s="205"/>
      <c r="X1" s="205"/>
      <c r="Y1" s="205"/>
    </row>
    <row r="2" spans="1:25" s="1" customFormat="1" ht="16.5" customHeight="1">
      <c r="A2" s="205" t="s">
        <v>76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W2" s="205"/>
      <c r="X2" s="205"/>
      <c r="Y2" s="205"/>
    </row>
    <row r="3" spans="1:25" s="1" customFormat="1" ht="16.5" customHeight="1">
      <c r="A3" s="205" t="str">
        <f>+'24-02-001'!A3:AI3</f>
        <v>EJECUCIÓN AL 31 DE DICIEMBRE DE 2014</v>
      </c>
      <c r="B3" s="205"/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205"/>
      <c r="R3" s="205"/>
      <c r="S3" s="205"/>
      <c r="T3" s="205"/>
      <c r="U3" s="205"/>
      <c r="V3" s="205"/>
      <c r="W3" s="205"/>
      <c r="X3" s="205"/>
      <c r="Y3" s="205"/>
    </row>
    <row r="4" spans="1:25" s="1" customFormat="1" ht="16.5" customHeight="1">
      <c r="A4" s="205" t="s">
        <v>48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</row>
    <row r="5" spans="1:25" ht="18" customHeight="1">
      <c r="A5" s="215" t="str">
        <f>+'24-02-001'!A5:H5</f>
        <v xml:space="preserve">24-02-001 PROGRAMA DE APOYO AL DESARROLLO BIOPSICOSOCIAL </v>
      </c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7"/>
    </row>
    <row r="6" spans="1:25" s="3" customFormat="1" ht="25.5" customHeight="1">
      <c r="A6" s="218" t="s">
        <v>34</v>
      </c>
      <c r="B6" s="211" t="s">
        <v>32</v>
      </c>
      <c r="C6" s="211" t="s">
        <v>51</v>
      </c>
      <c r="D6" s="219" t="s">
        <v>21</v>
      </c>
      <c r="E6" s="220"/>
      <c r="F6" s="221"/>
      <c r="G6" s="214" t="s">
        <v>33</v>
      </c>
      <c r="H6" s="214"/>
      <c r="I6" s="214"/>
      <c r="J6" s="209" t="s">
        <v>23</v>
      </c>
      <c r="K6" s="214" t="s">
        <v>33</v>
      </c>
      <c r="L6" s="214"/>
      <c r="M6" s="214"/>
      <c r="N6" s="209" t="s">
        <v>24</v>
      </c>
      <c r="O6" s="214" t="s">
        <v>33</v>
      </c>
      <c r="P6" s="214"/>
      <c r="Q6" s="214"/>
      <c r="R6" s="209" t="s">
        <v>25</v>
      </c>
      <c r="S6" s="214" t="s">
        <v>33</v>
      </c>
      <c r="T6" s="214"/>
      <c r="U6" s="214"/>
      <c r="V6" s="209" t="s">
        <v>26</v>
      </c>
      <c r="W6" s="211" t="s">
        <v>47</v>
      </c>
      <c r="X6" s="213" t="s">
        <v>27</v>
      </c>
      <c r="Y6" s="213"/>
    </row>
    <row r="7" spans="1:25" s="3" customFormat="1" ht="24" customHeight="1">
      <c r="A7" s="218"/>
      <c r="B7" s="212"/>
      <c r="C7" s="212"/>
      <c r="D7" s="44" t="s">
        <v>11</v>
      </c>
      <c r="E7" s="44" t="s">
        <v>22</v>
      </c>
      <c r="F7" s="45" t="s">
        <v>75</v>
      </c>
      <c r="G7" s="44" t="s">
        <v>35</v>
      </c>
      <c r="H7" s="44" t="s">
        <v>36</v>
      </c>
      <c r="I7" s="44" t="s">
        <v>37</v>
      </c>
      <c r="J7" s="210"/>
      <c r="K7" s="44" t="s">
        <v>38</v>
      </c>
      <c r="L7" s="44" t="s">
        <v>39</v>
      </c>
      <c r="M7" s="44" t="s">
        <v>40</v>
      </c>
      <c r="N7" s="210"/>
      <c r="O7" s="44" t="s">
        <v>41</v>
      </c>
      <c r="P7" s="44" t="s">
        <v>42</v>
      </c>
      <c r="Q7" s="44" t="s">
        <v>43</v>
      </c>
      <c r="R7" s="210"/>
      <c r="S7" s="44" t="s">
        <v>44</v>
      </c>
      <c r="T7" s="44" t="s">
        <v>45</v>
      </c>
      <c r="U7" s="44" t="s">
        <v>46</v>
      </c>
      <c r="V7" s="210"/>
      <c r="W7" s="212"/>
      <c r="X7" s="69" t="s">
        <v>29</v>
      </c>
      <c r="Y7" s="69" t="s">
        <v>28</v>
      </c>
    </row>
    <row r="8" spans="1:25" s="12" customFormat="1" ht="26.25" customHeight="1">
      <c r="A8" s="43" t="s">
        <v>52</v>
      </c>
      <c r="B8" s="9">
        <f>+'24-02-001'!I19</f>
        <v>0</v>
      </c>
      <c r="C8" s="9">
        <f>+'24-02-001'!J19</f>
        <v>0</v>
      </c>
      <c r="D8" s="9">
        <f>+'24-02-001'!L19</f>
        <v>0</v>
      </c>
      <c r="E8" s="9">
        <f>+'24-02-001'!M19</f>
        <v>0</v>
      </c>
      <c r="F8" s="9">
        <f>+'24-02-001'!N19</f>
        <v>0</v>
      </c>
      <c r="G8" s="9">
        <f>+'24-02-001'!Q19</f>
        <v>0</v>
      </c>
      <c r="H8" s="9">
        <f>+'24-02-001'!R19</f>
        <v>0</v>
      </c>
      <c r="I8" s="9">
        <f>+'24-02-001'!S19</f>
        <v>0</v>
      </c>
      <c r="J8" s="9">
        <f>+'24-02-001'!T19</f>
        <v>0</v>
      </c>
      <c r="K8" s="9">
        <f>+'24-02-001'!U19</f>
        <v>0</v>
      </c>
      <c r="L8" s="9">
        <f>+'24-02-001'!V19</f>
        <v>0</v>
      </c>
      <c r="M8" s="9">
        <f>+'24-02-001'!W19</f>
        <v>0</v>
      </c>
      <c r="N8" s="9">
        <f>+'24-02-001'!X19</f>
        <v>0</v>
      </c>
      <c r="O8" s="9">
        <f>+'24-02-001'!Y19</f>
        <v>0</v>
      </c>
      <c r="P8" s="9">
        <f>+'24-02-001'!Z19</f>
        <v>0</v>
      </c>
      <c r="Q8" s="9">
        <f>+'24-02-001'!AA19</f>
        <v>0</v>
      </c>
      <c r="R8" s="9">
        <f>+'24-02-001'!AB19</f>
        <v>0</v>
      </c>
      <c r="S8" s="9">
        <f>+'24-02-001'!AC19</f>
        <v>0</v>
      </c>
      <c r="T8" s="9">
        <f>+'24-02-001'!AD19</f>
        <v>0</v>
      </c>
      <c r="U8" s="9">
        <f>+'24-02-001'!AE19</f>
        <v>0</v>
      </c>
      <c r="V8" s="9">
        <f>+'24-02-001'!AF19</f>
        <v>0</v>
      </c>
      <c r="W8" s="9">
        <f>+'24-02-001'!AG19</f>
        <v>0</v>
      </c>
      <c r="X8" s="11">
        <f>+'24-02-001'!AH19</f>
        <v>0</v>
      </c>
      <c r="Y8" s="11">
        <f>+'24-02-001'!AI19</f>
        <v>0</v>
      </c>
    </row>
    <row r="9" spans="1:25" s="12" customFormat="1" ht="26.25" customHeight="1">
      <c r="A9" s="10" t="s">
        <v>12</v>
      </c>
      <c r="B9" s="9">
        <f>+'24-02-001'!I31</f>
        <v>0</v>
      </c>
      <c r="C9" s="9">
        <f>+'24-02-001'!J31</f>
        <v>0</v>
      </c>
      <c r="D9" s="9">
        <f>+'24-02-001'!L31</f>
        <v>0</v>
      </c>
      <c r="E9" s="9">
        <f>+'24-02-001'!M31</f>
        <v>0</v>
      </c>
      <c r="F9" s="9">
        <f>+'24-02-001'!N31</f>
        <v>0</v>
      </c>
      <c r="G9" s="9">
        <f>+'24-02-001'!Q31</f>
        <v>0</v>
      </c>
      <c r="H9" s="9">
        <f>+'24-02-001'!R31</f>
        <v>0</v>
      </c>
      <c r="I9" s="9">
        <f>+'24-02-001'!S31</f>
        <v>0</v>
      </c>
      <c r="J9" s="9">
        <f>+'24-02-001'!T31</f>
        <v>0</v>
      </c>
      <c r="K9" s="9">
        <f>+'24-02-001'!U31</f>
        <v>0</v>
      </c>
      <c r="L9" s="9">
        <f>+'24-02-001'!V31</f>
        <v>0</v>
      </c>
      <c r="M9" s="9">
        <f>+'24-02-001'!W31</f>
        <v>0</v>
      </c>
      <c r="N9" s="9">
        <f>+'24-02-001'!X31</f>
        <v>0</v>
      </c>
      <c r="O9" s="9">
        <f>+'24-02-001'!Y31</f>
        <v>0</v>
      </c>
      <c r="P9" s="9">
        <f>+'24-02-001'!Z31</f>
        <v>0</v>
      </c>
      <c r="Q9" s="9">
        <f>+'24-02-001'!AA31</f>
        <v>0</v>
      </c>
      <c r="R9" s="9">
        <f>+'24-02-001'!AB31</f>
        <v>0</v>
      </c>
      <c r="S9" s="9">
        <f>+'24-02-001'!AC31</f>
        <v>0</v>
      </c>
      <c r="T9" s="9">
        <f>+'24-02-001'!AD31</f>
        <v>0</v>
      </c>
      <c r="U9" s="9">
        <f>+'24-02-001'!AE31</f>
        <v>0</v>
      </c>
      <c r="V9" s="9">
        <f>+'24-02-001'!AF31</f>
        <v>0</v>
      </c>
      <c r="W9" s="9">
        <f>+'24-02-001'!AG31</f>
        <v>0</v>
      </c>
      <c r="X9" s="11">
        <f>+'24-02-001'!AH31</f>
        <v>0</v>
      </c>
      <c r="Y9" s="11">
        <f>+'24-02-001'!AI31</f>
        <v>0</v>
      </c>
    </row>
    <row r="10" spans="1:25" s="12" customFormat="1" ht="26.25" customHeight="1">
      <c r="A10" s="10" t="s">
        <v>13</v>
      </c>
      <c r="B10" s="9">
        <f>+'24-02-001'!I43</f>
        <v>0</v>
      </c>
      <c r="C10" s="9">
        <f>+'24-02-001'!J43</f>
        <v>0</v>
      </c>
      <c r="D10" s="9">
        <f>+'24-02-001'!L43</f>
        <v>0</v>
      </c>
      <c r="E10" s="9">
        <f>+'24-02-001'!M43</f>
        <v>0</v>
      </c>
      <c r="F10" s="9">
        <f>+'24-02-001'!N43</f>
        <v>0</v>
      </c>
      <c r="G10" s="9">
        <f>+'24-02-001'!Q43</f>
        <v>0</v>
      </c>
      <c r="H10" s="9">
        <f>+'24-02-001'!R43</f>
        <v>0</v>
      </c>
      <c r="I10" s="9">
        <f>+'24-02-001'!S43</f>
        <v>0</v>
      </c>
      <c r="J10" s="9">
        <f>+'24-02-001'!T43</f>
        <v>0</v>
      </c>
      <c r="K10" s="9">
        <f>+'24-02-001'!U43</f>
        <v>0</v>
      </c>
      <c r="L10" s="9">
        <f>+'24-02-001'!V43</f>
        <v>0</v>
      </c>
      <c r="M10" s="9">
        <f>+'24-02-001'!W43</f>
        <v>0</v>
      </c>
      <c r="N10" s="9">
        <f>+'24-02-001'!X43</f>
        <v>0</v>
      </c>
      <c r="O10" s="9">
        <f>+'24-02-001'!Y43</f>
        <v>0</v>
      </c>
      <c r="P10" s="9">
        <f>+'24-02-001'!Z43</f>
        <v>0</v>
      </c>
      <c r="Q10" s="9">
        <f>+'24-02-001'!AA43</f>
        <v>0</v>
      </c>
      <c r="R10" s="9">
        <f>+'24-02-001'!AB43</f>
        <v>0</v>
      </c>
      <c r="S10" s="9">
        <f>+'24-02-001'!AC43</f>
        <v>0</v>
      </c>
      <c r="T10" s="9">
        <f>+'24-02-001'!AD43</f>
        <v>0</v>
      </c>
      <c r="U10" s="9">
        <f>+'24-02-001'!AE43</f>
        <v>0</v>
      </c>
      <c r="V10" s="9">
        <f>+'24-02-001'!AF43</f>
        <v>0</v>
      </c>
      <c r="W10" s="9">
        <f>+'24-02-001'!AG43</f>
        <v>0</v>
      </c>
      <c r="X10" s="11">
        <f>+'24-02-001'!AH43</f>
        <v>0</v>
      </c>
      <c r="Y10" s="11">
        <f>+'24-02-001'!AI43</f>
        <v>0</v>
      </c>
    </row>
    <row r="11" spans="1:25" s="12" customFormat="1" ht="26.25" customHeight="1">
      <c r="A11" s="10" t="s">
        <v>14</v>
      </c>
      <c r="B11" s="9">
        <f>+'24-02-001'!I55</f>
        <v>0</v>
      </c>
      <c r="C11" s="9">
        <f>+'24-02-001'!J55</f>
        <v>0</v>
      </c>
      <c r="D11" s="9">
        <f>+'24-02-001'!L55</f>
        <v>0</v>
      </c>
      <c r="E11" s="9">
        <f>+'24-02-001'!M55</f>
        <v>0</v>
      </c>
      <c r="F11" s="9">
        <f>+'24-02-001'!N55</f>
        <v>0</v>
      </c>
      <c r="G11" s="9">
        <f>+'24-02-001'!Q55</f>
        <v>0</v>
      </c>
      <c r="H11" s="9">
        <f>+'24-02-001'!R55</f>
        <v>0</v>
      </c>
      <c r="I11" s="9">
        <f>+'24-02-001'!S55</f>
        <v>0</v>
      </c>
      <c r="J11" s="9">
        <f>+'24-02-001'!T55</f>
        <v>0</v>
      </c>
      <c r="K11" s="9">
        <f>+'24-02-001'!U55</f>
        <v>0</v>
      </c>
      <c r="L11" s="9">
        <f>+'24-02-001'!V55</f>
        <v>0</v>
      </c>
      <c r="M11" s="9">
        <f>+'24-02-001'!W55</f>
        <v>0</v>
      </c>
      <c r="N11" s="9">
        <f>+'24-02-001'!X55</f>
        <v>0</v>
      </c>
      <c r="O11" s="9">
        <f>+'24-02-001'!Y55</f>
        <v>0</v>
      </c>
      <c r="P11" s="9">
        <f>+'24-02-001'!Z55</f>
        <v>0</v>
      </c>
      <c r="Q11" s="9">
        <f>+'24-02-001'!AA55</f>
        <v>0</v>
      </c>
      <c r="R11" s="9">
        <f>+'24-02-001'!AB55</f>
        <v>0</v>
      </c>
      <c r="S11" s="9">
        <f>+'24-02-001'!AC55</f>
        <v>0</v>
      </c>
      <c r="T11" s="9">
        <f>+'24-02-001'!AD55</f>
        <v>0</v>
      </c>
      <c r="U11" s="9">
        <f>+'24-02-001'!AE55</f>
        <v>0</v>
      </c>
      <c r="V11" s="9">
        <f>+'24-02-001'!AF55</f>
        <v>0</v>
      </c>
      <c r="W11" s="9">
        <f>+'24-02-001'!AG55</f>
        <v>0</v>
      </c>
      <c r="X11" s="11">
        <f>+'24-02-001'!AH55</f>
        <v>0</v>
      </c>
      <c r="Y11" s="11">
        <f>+'24-02-001'!AI55</f>
        <v>0</v>
      </c>
    </row>
    <row r="12" spans="1:25" s="12" customFormat="1" ht="26.25" customHeight="1">
      <c r="A12" s="43" t="s">
        <v>59</v>
      </c>
      <c r="B12" s="9">
        <f>+'24-02-001'!I67</f>
        <v>0</v>
      </c>
      <c r="C12" s="9">
        <f>+'24-02-001'!J67</f>
        <v>0</v>
      </c>
      <c r="D12" s="9">
        <f>+'24-02-001'!L67</f>
        <v>0</v>
      </c>
      <c r="E12" s="9">
        <f>+'24-02-001'!M67</f>
        <v>0</v>
      </c>
      <c r="F12" s="9">
        <f>+'24-02-001'!N67</f>
        <v>0</v>
      </c>
      <c r="G12" s="9">
        <f>+'24-02-001'!Q67</f>
        <v>0</v>
      </c>
      <c r="H12" s="9">
        <f>+'24-02-001'!R67</f>
        <v>0</v>
      </c>
      <c r="I12" s="9">
        <f>+'24-02-001'!S67</f>
        <v>0</v>
      </c>
      <c r="J12" s="9">
        <f>+'24-02-001'!T67</f>
        <v>0</v>
      </c>
      <c r="K12" s="9">
        <f>+'24-02-001'!U67</f>
        <v>0</v>
      </c>
      <c r="L12" s="9">
        <f>+'24-02-001'!V67</f>
        <v>0</v>
      </c>
      <c r="M12" s="9">
        <f>+'24-02-001'!W67</f>
        <v>0</v>
      </c>
      <c r="N12" s="9">
        <f>+'24-02-001'!X67</f>
        <v>0</v>
      </c>
      <c r="O12" s="9">
        <f>+'24-02-001'!Y67</f>
        <v>0</v>
      </c>
      <c r="P12" s="9">
        <f>+'24-02-001'!Z67</f>
        <v>0</v>
      </c>
      <c r="Q12" s="9">
        <f>+'24-02-001'!AA67</f>
        <v>0</v>
      </c>
      <c r="R12" s="9">
        <f>+'24-02-001'!AB67</f>
        <v>0</v>
      </c>
      <c r="S12" s="9">
        <f>+'24-02-001'!AC67</f>
        <v>0</v>
      </c>
      <c r="T12" s="9">
        <f>+'24-02-001'!AD67</f>
        <v>0</v>
      </c>
      <c r="U12" s="9">
        <f>+'24-02-001'!AE67</f>
        <v>0</v>
      </c>
      <c r="V12" s="9">
        <f>+'24-02-001'!AF67</f>
        <v>0</v>
      </c>
      <c r="W12" s="9">
        <f>+'24-02-001'!AG67</f>
        <v>0</v>
      </c>
      <c r="X12" s="11">
        <f>+'24-02-001'!AH67</f>
        <v>0</v>
      </c>
      <c r="Y12" s="11">
        <f>+'24-02-001'!AI67</f>
        <v>0</v>
      </c>
    </row>
    <row r="13" spans="1:25" s="12" customFormat="1" ht="26.25" customHeight="1">
      <c r="A13" s="10" t="s">
        <v>15</v>
      </c>
      <c r="B13" s="9">
        <f>+'24-02-001'!I79</f>
        <v>0</v>
      </c>
      <c r="C13" s="9">
        <f>+'24-02-001'!J79</f>
        <v>0</v>
      </c>
      <c r="D13" s="9">
        <f>+'24-02-001'!L79</f>
        <v>0</v>
      </c>
      <c r="E13" s="9">
        <f>+'24-02-001'!M79</f>
        <v>0</v>
      </c>
      <c r="F13" s="9">
        <f>+'24-02-001'!N79</f>
        <v>0</v>
      </c>
      <c r="G13" s="9">
        <f>+'24-02-001'!Q79</f>
        <v>0</v>
      </c>
      <c r="H13" s="9">
        <f>+'24-02-001'!R79</f>
        <v>0</v>
      </c>
      <c r="I13" s="9">
        <f>+'24-02-001'!S79</f>
        <v>0</v>
      </c>
      <c r="J13" s="9">
        <f>+'24-02-001'!T79</f>
        <v>0</v>
      </c>
      <c r="K13" s="9">
        <f>+'24-02-001'!U79</f>
        <v>0</v>
      </c>
      <c r="L13" s="9">
        <f>+'24-02-001'!V79</f>
        <v>0</v>
      </c>
      <c r="M13" s="9">
        <f>+'24-02-001'!W79</f>
        <v>0</v>
      </c>
      <c r="N13" s="9">
        <f>+'24-02-001'!X79</f>
        <v>0</v>
      </c>
      <c r="O13" s="9">
        <f>+'24-02-001'!Y79</f>
        <v>0</v>
      </c>
      <c r="P13" s="9">
        <f>+'24-02-001'!Z79</f>
        <v>0</v>
      </c>
      <c r="Q13" s="9">
        <f>+'24-02-001'!AA79</f>
        <v>0</v>
      </c>
      <c r="R13" s="9">
        <f>+'24-02-001'!AB79</f>
        <v>0</v>
      </c>
      <c r="S13" s="9">
        <f>+'24-02-001'!AC79</f>
        <v>0</v>
      </c>
      <c r="T13" s="9">
        <f>+'24-02-001'!AD79</f>
        <v>0</v>
      </c>
      <c r="U13" s="9">
        <f>+'24-02-001'!AE79</f>
        <v>0</v>
      </c>
      <c r="V13" s="9">
        <f>+'24-02-001'!AF79</f>
        <v>0</v>
      </c>
      <c r="W13" s="9">
        <f>+'24-02-001'!AG79</f>
        <v>0</v>
      </c>
      <c r="X13" s="11">
        <f>+'24-02-001'!AH79</f>
        <v>0</v>
      </c>
      <c r="Y13" s="11">
        <f>+'24-02-001'!AI79</f>
        <v>0</v>
      </c>
    </row>
    <row r="14" spans="1:25" s="12" customFormat="1" ht="26.25" customHeight="1">
      <c r="A14" s="10" t="s">
        <v>16</v>
      </c>
      <c r="B14" s="9">
        <f>+'24-02-001'!I91</f>
        <v>0</v>
      </c>
      <c r="C14" s="9">
        <f>+'24-02-001'!J91</f>
        <v>0</v>
      </c>
      <c r="D14" s="9">
        <f>+'24-02-001'!L91</f>
        <v>0</v>
      </c>
      <c r="E14" s="9">
        <f>+'24-02-001'!M91</f>
        <v>0</v>
      </c>
      <c r="F14" s="9">
        <f>+'24-02-001'!N91</f>
        <v>0</v>
      </c>
      <c r="G14" s="9">
        <f>+'24-02-001'!Q91</f>
        <v>0</v>
      </c>
      <c r="H14" s="9">
        <f>+'24-02-001'!R91</f>
        <v>0</v>
      </c>
      <c r="I14" s="9">
        <f>+'24-02-001'!S91</f>
        <v>0</v>
      </c>
      <c r="J14" s="9">
        <f>+'24-02-001'!T91</f>
        <v>0</v>
      </c>
      <c r="K14" s="9">
        <f>+'24-02-001'!U91</f>
        <v>0</v>
      </c>
      <c r="L14" s="9">
        <f>+'24-02-001'!V91</f>
        <v>0</v>
      </c>
      <c r="M14" s="9">
        <f>+'24-02-001'!W91</f>
        <v>0</v>
      </c>
      <c r="N14" s="9">
        <f>+'24-02-001'!X91</f>
        <v>0</v>
      </c>
      <c r="O14" s="9">
        <f>+'24-02-001'!Y91</f>
        <v>0</v>
      </c>
      <c r="P14" s="9">
        <f>+'24-02-001'!Z91</f>
        <v>0</v>
      </c>
      <c r="Q14" s="9">
        <f>+'24-02-001'!AA91</f>
        <v>0</v>
      </c>
      <c r="R14" s="9">
        <f>+'24-02-001'!AB91</f>
        <v>0</v>
      </c>
      <c r="S14" s="9">
        <f>+'24-02-001'!AC91</f>
        <v>0</v>
      </c>
      <c r="T14" s="9">
        <f>+'24-02-001'!AD91</f>
        <v>0</v>
      </c>
      <c r="U14" s="9">
        <f>+'24-02-001'!AE91</f>
        <v>0</v>
      </c>
      <c r="V14" s="9">
        <f>+'24-02-001'!AF91</f>
        <v>0</v>
      </c>
      <c r="W14" s="9">
        <f>+'24-02-001'!AG91</f>
        <v>0</v>
      </c>
      <c r="X14" s="11">
        <f>+'24-02-001'!AH91</f>
        <v>0</v>
      </c>
      <c r="Y14" s="11">
        <f>+'24-02-001'!AI91</f>
        <v>0</v>
      </c>
    </row>
    <row r="15" spans="1:25" s="12" customFormat="1" ht="26.25" customHeight="1">
      <c r="A15" s="43" t="s">
        <v>63</v>
      </c>
      <c r="B15" s="9">
        <f>+'24-02-001'!I103</f>
        <v>0</v>
      </c>
      <c r="C15" s="9">
        <f>+'24-02-001'!J103</f>
        <v>0</v>
      </c>
      <c r="D15" s="9">
        <f>+'24-02-001'!L103</f>
        <v>0</v>
      </c>
      <c r="E15" s="9">
        <f>+'24-02-001'!M103</f>
        <v>0</v>
      </c>
      <c r="F15" s="9">
        <f>+'24-02-001'!N103</f>
        <v>0</v>
      </c>
      <c r="G15" s="9">
        <f>+'24-02-001'!Q103</f>
        <v>0</v>
      </c>
      <c r="H15" s="9">
        <f>+'24-02-001'!R103</f>
        <v>0</v>
      </c>
      <c r="I15" s="9">
        <f>+'24-02-001'!S103</f>
        <v>0</v>
      </c>
      <c r="J15" s="9">
        <f>+'24-02-001'!T103</f>
        <v>0</v>
      </c>
      <c r="K15" s="9">
        <f>+'24-02-001'!U103</f>
        <v>0</v>
      </c>
      <c r="L15" s="9">
        <f>+'24-02-001'!V103</f>
        <v>0</v>
      </c>
      <c r="M15" s="9">
        <f>+'24-02-001'!W103</f>
        <v>0</v>
      </c>
      <c r="N15" s="9">
        <f>+'24-02-001'!X103</f>
        <v>0</v>
      </c>
      <c r="O15" s="9">
        <f>+'24-02-001'!Y103</f>
        <v>0</v>
      </c>
      <c r="P15" s="9">
        <f>+'24-02-001'!Z103</f>
        <v>0</v>
      </c>
      <c r="Q15" s="9">
        <f>+'24-02-001'!AA103</f>
        <v>0</v>
      </c>
      <c r="R15" s="9">
        <f>+'24-02-001'!AB103</f>
        <v>0</v>
      </c>
      <c r="S15" s="9">
        <f>+'24-02-001'!AC103</f>
        <v>0</v>
      </c>
      <c r="T15" s="9">
        <f>+'24-02-001'!AD103</f>
        <v>0</v>
      </c>
      <c r="U15" s="9">
        <f>+'24-02-001'!AE103</f>
        <v>0</v>
      </c>
      <c r="V15" s="9">
        <f>+'24-02-001'!AF103</f>
        <v>0</v>
      </c>
      <c r="W15" s="9">
        <f>+'24-02-001'!AG103</f>
        <v>0</v>
      </c>
      <c r="X15" s="11">
        <f>+'24-02-001'!AH103</f>
        <v>0</v>
      </c>
      <c r="Y15" s="11">
        <f>+'24-02-001'!AI103</f>
        <v>0</v>
      </c>
    </row>
    <row r="16" spans="1:25" s="12" customFormat="1" ht="26.25" customHeight="1">
      <c r="A16" s="43" t="s">
        <v>65</v>
      </c>
      <c r="B16" s="9">
        <f>+'24-02-001'!I115</f>
        <v>0</v>
      </c>
      <c r="C16" s="9">
        <f>+'24-02-001'!J115</f>
        <v>0</v>
      </c>
      <c r="D16" s="9">
        <f>+'24-02-001'!L115</f>
        <v>0</v>
      </c>
      <c r="E16" s="9">
        <f>+'24-02-001'!M115</f>
        <v>0</v>
      </c>
      <c r="F16" s="9">
        <f>+'24-02-001'!N115</f>
        <v>0</v>
      </c>
      <c r="G16" s="9">
        <f>+'24-02-001'!Q115</f>
        <v>0</v>
      </c>
      <c r="H16" s="9">
        <f>+'24-02-001'!R115</f>
        <v>0</v>
      </c>
      <c r="I16" s="9">
        <f>+'24-02-001'!S115</f>
        <v>0</v>
      </c>
      <c r="J16" s="9">
        <f>+'24-02-001'!T115</f>
        <v>0</v>
      </c>
      <c r="K16" s="9">
        <f>+'24-02-001'!U115</f>
        <v>0</v>
      </c>
      <c r="L16" s="9">
        <f>+'24-02-001'!V115</f>
        <v>0</v>
      </c>
      <c r="M16" s="9">
        <f>+'24-02-001'!W115</f>
        <v>0</v>
      </c>
      <c r="N16" s="9">
        <f>+'24-02-001'!X115</f>
        <v>0</v>
      </c>
      <c r="O16" s="9">
        <f>+'24-02-001'!Y115</f>
        <v>0</v>
      </c>
      <c r="P16" s="9">
        <f>+'24-02-001'!Z115</f>
        <v>0</v>
      </c>
      <c r="Q16" s="9">
        <f>+'24-02-001'!AA115</f>
        <v>0</v>
      </c>
      <c r="R16" s="9">
        <f>+'24-02-001'!AB115</f>
        <v>0</v>
      </c>
      <c r="S16" s="9">
        <f>+'24-02-001'!AC115</f>
        <v>0</v>
      </c>
      <c r="T16" s="9">
        <f>+'24-02-001'!AD115</f>
        <v>0</v>
      </c>
      <c r="U16" s="9">
        <f>+'24-02-001'!AE115</f>
        <v>0</v>
      </c>
      <c r="V16" s="9">
        <f>+'24-02-001'!AF115</f>
        <v>0</v>
      </c>
      <c r="W16" s="9">
        <f>+'24-02-001'!AG115</f>
        <v>0</v>
      </c>
      <c r="X16" s="11">
        <f>+'24-02-001'!AH115</f>
        <v>0</v>
      </c>
      <c r="Y16" s="11">
        <f>+'24-02-001'!AI115</f>
        <v>0</v>
      </c>
    </row>
    <row r="17" spans="1:25" s="12" customFormat="1" ht="26.25" customHeight="1">
      <c r="A17" s="10" t="s">
        <v>17</v>
      </c>
      <c r="B17" s="9">
        <f>+'24-02-001'!I127</f>
        <v>0</v>
      </c>
      <c r="C17" s="9">
        <f>+'24-02-001'!J127</f>
        <v>0</v>
      </c>
      <c r="D17" s="9">
        <f>+'24-02-001'!L127</f>
        <v>0</v>
      </c>
      <c r="E17" s="9">
        <f>+'24-02-001'!M127</f>
        <v>0</v>
      </c>
      <c r="F17" s="9">
        <f>+'24-02-001'!N127</f>
        <v>0</v>
      </c>
      <c r="G17" s="9">
        <f>+'24-02-001'!Q127</f>
        <v>0</v>
      </c>
      <c r="H17" s="9">
        <f>+'24-02-001'!R127</f>
        <v>0</v>
      </c>
      <c r="I17" s="9">
        <f>+'24-02-001'!S127</f>
        <v>0</v>
      </c>
      <c r="J17" s="9">
        <f>+'24-02-001'!T127</f>
        <v>0</v>
      </c>
      <c r="K17" s="9">
        <f>+'24-02-001'!U127</f>
        <v>0</v>
      </c>
      <c r="L17" s="9">
        <f>+'24-02-001'!V127</f>
        <v>0</v>
      </c>
      <c r="M17" s="9">
        <f>+'24-02-001'!W127</f>
        <v>0</v>
      </c>
      <c r="N17" s="9">
        <f>+'24-02-001'!X127</f>
        <v>0</v>
      </c>
      <c r="O17" s="9">
        <f>+'24-02-001'!Y127</f>
        <v>0</v>
      </c>
      <c r="P17" s="9">
        <f>+'24-02-001'!Z127</f>
        <v>0</v>
      </c>
      <c r="Q17" s="9">
        <f>+'24-02-001'!AA127</f>
        <v>0</v>
      </c>
      <c r="R17" s="9">
        <f>+'24-02-001'!AB127</f>
        <v>0</v>
      </c>
      <c r="S17" s="9">
        <f>+'24-02-001'!AC127</f>
        <v>0</v>
      </c>
      <c r="T17" s="9">
        <f>+'24-02-001'!AD127</f>
        <v>0</v>
      </c>
      <c r="U17" s="9">
        <f>+'24-02-001'!AE127</f>
        <v>0</v>
      </c>
      <c r="V17" s="9">
        <f>+'24-02-001'!AF127</f>
        <v>0</v>
      </c>
      <c r="W17" s="9">
        <f>+'24-02-001'!AG127</f>
        <v>0</v>
      </c>
      <c r="X17" s="11">
        <f>+'24-02-001'!AH127</f>
        <v>0</v>
      </c>
      <c r="Y17" s="11">
        <f>+'24-02-001'!AI127</f>
        <v>0</v>
      </c>
    </row>
    <row r="18" spans="1:25" s="12" customFormat="1" ht="26.25" customHeight="1">
      <c r="A18" s="43" t="s">
        <v>68</v>
      </c>
      <c r="B18" s="9">
        <f>+'24-02-001'!I139</f>
        <v>0</v>
      </c>
      <c r="C18" s="9">
        <f>+'24-02-001'!J139</f>
        <v>0</v>
      </c>
      <c r="D18" s="9">
        <f>+'24-02-001'!L139</f>
        <v>0</v>
      </c>
      <c r="E18" s="9">
        <f>+'24-02-001'!M139</f>
        <v>0</v>
      </c>
      <c r="F18" s="9">
        <f>+'24-02-001'!N139</f>
        <v>0</v>
      </c>
      <c r="G18" s="9">
        <f>+'24-02-001'!Q139</f>
        <v>0</v>
      </c>
      <c r="H18" s="9">
        <f>+'24-02-001'!R139</f>
        <v>0</v>
      </c>
      <c r="I18" s="9">
        <f>+'24-02-001'!S139</f>
        <v>0</v>
      </c>
      <c r="J18" s="9">
        <f>+'24-02-001'!T139</f>
        <v>0</v>
      </c>
      <c r="K18" s="9">
        <f>+'24-02-001'!U139</f>
        <v>0</v>
      </c>
      <c r="L18" s="9">
        <f>+'24-02-001'!V139</f>
        <v>0</v>
      </c>
      <c r="M18" s="9">
        <f>+'24-02-001'!W139</f>
        <v>0</v>
      </c>
      <c r="N18" s="9">
        <f>+'24-02-001'!X139</f>
        <v>0</v>
      </c>
      <c r="O18" s="9">
        <f>+'24-02-001'!Y139</f>
        <v>0</v>
      </c>
      <c r="P18" s="9">
        <f>+'24-02-001'!Z139</f>
        <v>0</v>
      </c>
      <c r="Q18" s="9">
        <f>+'24-02-001'!AA139</f>
        <v>0</v>
      </c>
      <c r="R18" s="9">
        <f>+'24-02-001'!AB139</f>
        <v>0</v>
      </c>
      <c r="S18" s="9">
        <f>+'24-02-001'!AC139</f>
        <v>0</v>
      </c>
      <c r="T18" s="9">
        <f>+'24-02-001'!AD139</f>
        <v>0</v>
      </c>
      <c r="U18" s="9">
        <f>+'24-02-001'!AE139</f>
        <v>0</v>
      </c>
      <c r="V18" s="9">
        <f>+'24-02-001'!AF139</f>
        <v>0</v>
      </c>
      <c r="W18" s="9">
        <f>+'24-02-001'!AG139</f>
        <v>0</v>
      </c>
      <c r="X18" s="11">
        <f>+'24-02-001'!AH139</f>
        <v>0</v>
      </c>
      <c r="Y18" s="11">
        <f>+'24-02-001'!AI139</f>
        <v>0</v>
      </c>
    </row>
    <row r="19" spans="1:25" s="12" customFormat="1" ht="26.25" customHeight="1">
      <c r="A19" s="10" t="s">
        <v>18</v>
      </c>
      <c r="B19" s="9">
        <f>+'24-02-001'!I151</f>
        <v>0</v>
      </c>
      <c r="C19" s="9">
        <f>+'24-02-001'!J151</f>
        <v>0</v>
      </c>
      <c r="D19" s="9">
        <f>+'24-02-001'!L151</f>
        <v>0</v>
      </c>
      <c r="E19" s="9">
        <f>+'24-02-001'!M151</f>
        <v>0</v>
      </c>
      <c r="F19" s="9">
        <f>+'24-02-001'!N151</f>
        <v>0</v>
      </c>
      <c r="G19" s="9">
        <f>+'24-02-001'!Q151</f>
        <v>0</v>
      </c>
      <c r="H19" s="9">
        <f>+'24-02-001'!R151</f>
        <v>0</v>
      </c>
      <c r="I19" s="9">
        <f>+'24-02-001'!S151</f>
        <v>0</v>
      </c>
      <c r="J19" s="9">
        <f>+'24-02-001'!T151</f>
        <v>0</v>
      </c>
      <c r="K19" s="9">
        <f>+'24-02-001'!U151</f>
        <v>0</v>
      </c>
      <c r="L19" s="9">
        <f>+'24-02-001'!V151</f>
        <v>0</v>
      </c>
      <c r="M19" s="9">
        <f>+'24-02-001'!W151</f>
        <v>0</v>
      </c>
      <c r="N19" s="9">
        <f>+'24-02-001'!X151</f>
        <v>0</v>
      </c>
      <c r="O19" s="9">
        <f>+'24-02-001'!Y151</f>
        <v>0</v>
      </c>
      <c r="P19" s="9">
        <f>+'24-02-001'!Z151</f>
        <v>0</v>
      </c>
      <c r="Q19" s="9">
        <f>+'24-02-001'!AA151</f>
        <v>0</v>
      </c>
      <c r="R19" s="9">
        <f>+'24-02-001'!AB151</f>
        <v>0</v>
      </c>
      <c r="S19" s="9">
        <f>+'24-02-001'!AC151</f>
        <v>0</v>
      </c>
      <c r="T19" s="9">
        <f>+'24-02-001'!AD151</f>
        <v>0</v>
      </c>
      <c r="U19" s="9">
        <f>+'24-02-001'!AE151</f>
        <v>0</v>
      </c>
      <c r="V19" s="9">
        <f>+'24-02-001'!AF151</f>
        <v>0</v>
      </c>
      <c r="W19" s="9">
        <f>+'24-02-001'!AG151</f>
        <v>0</v>
      </c>
      <c r="X19" s="11">
        <f>+'24-02-001'!AH151</f>
        <v>0</v>
      </c>
      <c r="Y19" s="11">
        <f>+'24-02-001'!AI151</f>
        <v>0</v>
      </c>
    </row>
    <row r="20" spans="1:25" s="12" customFormat="1" ht="26.25" customHeight="1">
      <c r="A20" s="15" t="s">
        <v>71</v>
      </c>
      <c r="B20" s="9">
        <f>+'24-02-001'!I163</f>
        <v>0</v>
      </c>
      <c r="C20" s="9">
        <f>+'24-02-001'!J163</f>
        <v>0</v>
      </c>
      <c r="D20" s="9">
        <f>+'24-02-001'!L163</f>
        <v>0</v>
      </c>
      <c r="E20" s="9">
        <f>+'24-02-001'!M163</f>
        <v>0</v>
      </c>
      <c r="F20" s="9">
        <f>+'24-02-001'!N163</f>
        <v>0</v>
      </c>
      <c r="G20" s="9">
        <f>+'24-02-001'!Q163</f>
        <v>0</v>
      </c>
      <c r="H20" s="9">
        <f>+'24-02-001'!R163</f>
        <v>0</v>
      </c>
      <c r="I20" s="9">
        <f>+'24-02-001'!S163</f>
        <v>0</v>
      </c>
      <c r="J20" s="9">
        <f>+'24-02-001'!T163</f>
        <v>0</v>
      </c>
      <c r="K20" s="9">
        <f>+'24-02-001'!U163</f>
        <v>0</v>
      </c>
      <c r="L20" s="9">
        <f>+'24-02-001'!V163</f>
        <v>0</v>
      </c>
      <c r="M20" s="9">
        <f>+'24-02-001'!W163</f>
        <v>0</v>
      </c>
      <c r="N20" s="9">
        <f>+'24-02-001'!X163</f>
        <v>0</v>
      </c>
      <c r="O20" s="9">
        <f>+'24-02-001'!Y163</f>
        <v>0</v>
      </c>
      <c r="P20" s="9">
        <f>+'24-02-001'!Z163</f>
        <v>0</v>
      </c>
      <c r="Q20" s="9">
        <f>+'24-02-001'!AA163</f>
        <v>0</v>
      </c>
      <c r="R20" s="9">
        <f>+'24-02-001'!AB163</f>
        <v>0</v>
      </c>
      <c r="S20" s="9">
        <f>+'24-02-001'!AC163</f>
        <v>0</v>
      </c>
      <c r="T20" s="9">
        <f>+'24-02-001'!AD163</f>
        <v>0</v>
      </c>
      <c r="U20" s="9">
        <f>+'24-02-001'!AE163</f>
        <v>0</v>
      </c>
      <c r="V20" s="9">
        <f>+'24-02-001'!AF163</f>
        <v>0</v>
      </c>
      <c r="W20" s="9">
        <f>+'24-02-001'!AG163</f>
        <v>0</v>
      </c>
      <c r="X20" s="11">
        <f>+'24-02-001'!AH163</f>
        <v>0</v>
      </c>
      <c r="Y20" s="11">
        <f>+'24-02-001'!AI163</f>
        <v>0</v>
      </c>
    </row>
    <row r="21" spans="1:25" s="12" customFormat="1" ht="26.25" customHeight="1">
      <c r="A21" s="13" t="s">
        <v>20</v>
      </c>
      <c r="B21" s="9">
        <f>+'24-02-001'!I175</f>
        <v>0</v>
      </c>
      <c r="C21" s="9">
        <f>+'24-02-001'!J175</f>
        <v>0</v>
      </c>
      <c r="D21" s="9">
        <f>+'24-02-001'!L175</f>
        <v>0</v>
      </c>
      <c r="E21" s="9">
        <f>+'24-02-001'!M175</f>
        <v>0</v>
      </c>
      <c r="F21" s="9">
        <f>+'24-02-001'!N175</f>
        <v>0</v>
      </c>
      <c r="G21" s="9">
        <f>+'24-02-001'!Q175</f>
        <v>0</v>
      </c>
      <c r="H21" s="9">
        <f>+'24-02-001'!R175</f>
        <v>0</v>
      </c>
      <c r="I21" s="9">
        <f>+'24-02-001'!S175</f>
        <v>0</v>
      </c>
      <c r="J21" s="9">
        <f>+'24-02-001'!T175</f>
        <v>0</v>
      </c>
      <c r="K21" s="9">
        <f>+'24-02-001'!U175</f>
        <v>0</v>
      </c>
      <c r="L21" s="9">
        <f>+'24-02-001'!V175</f>
        <v>0</v>
      </c>
      <c r="M21" s="9">
        <f>+'24-02-001'!W175</f>
        <v>0</v>
      </c>
      <c r="N21" s="9">
        <f>+'24-02-001'!X175</f>
        <v>0</v>
      </c>
      <c r="O21" s="9">
        <f>+'24-02-001'!Y175</f>
        <v>0</v>
      </c>
      <c r="P21" s="9">
        <f>+'24-02-001'!Z175</f>
        <v>0</v>
      </c>
      <c r="Q21" s="9">
        <f>+'24-02-001'!AA175</f>
        <v>0</v>
      </c>
      <c r="R21" s="9">
        <f>+'24-02-001'!AB175</f>
        <v>0</v>
      </c>
      <c r="S21" s="9">
        <f>+'24-02-001'!AC175</f>
        <v>0</v>
      </c>
      <c r="T21" s="9">
        <f>+'24-02-001'!AD175</f>
        <v>0</v>
      </c>
      <c r="U21" s="9">
        <f>+'24-02-001'!AE175</f>
        <v>0</v>
      </c>
      <c r="V21" s="9">
        <f>+'24-02-001'!AF175</f>
        <v>0</v>
      </c>
      <c r="W21" s="9">
        <f>+'24-02-001'!AG175</f>
        <v>0</v>
      </c>
      <c r="X21" s="11">
        <f>+'24-02-001'!AH175</f>
        <v>0</v>
      </c>
      <c r="Y21" s="11">
        <f>+'24-02-001'!AI175</f>
        <v>0</v>
      </c>
    </row>
    <row r="22" spans="1:25" s="12" customFormat="1" ht="26.25" customHeight="1">
      <c r="A22" s="13" t="s">
        <v>19</v>
      </c>
      <c r="B22" s="9">
        <f>+'24-02-001'!I187</f>
        <v>0</v>
      </c>
      <c r="C22" s="9">
        <f>+'24-02-001'!J187</f>
        <v>0</v>
      </c>
      <c r="D22" s="9">
        <f>+'24-02-001'!L187</f>
        <v>0</v>
      </c>
      <c r="E22" s="9">
        <f>+'24-02-001'!M187</f>
        <v>0</v>
      </c>
      <c r="F22" s="9">
        <f>+'24-02-001'!N187</f>
        <v>0</v>
      </c>
      <c r="G22" s="9">
        <f>+'24-02-001'!Q187</f>
        <v>0</v>
      </c>
      <c r="H22" s="9">
        <f>+'24-02-001'!R187</f>
        <v>0</v>
      </c>
      <c r="I22" s="9">
        <f>+'24-02-001'!S187</f>
        <v>0</v>
      </c>
      <c r="J22" s="9">
        <f>+'24-02-001'!T187</f>
        <v>0</v>
      </c>
      <c r="K22" s="9">
        <f>+'24-02-001'!U187</f>
        <v>0</v>
      </c>
      <c r="L22" s="9">
        <f>+'24-02-001'!V187</f>
        <v>0</v>
      </c>
      <c r="M22" s="9">
        <f>+'24-02-001'!W187</f>
        <v>0</v>
      </c>
      <c r="N22" s="9">
        <f>+'24-02-001'!X187</f>
        <v>0</v>
      </c>
      <c r="O22" s="9">
        <f>+'24-02-001'!Y187</f>
        <v>0</v>
      </c>
      <c r="P22" s="9">
        <f>+'24-02-001'!Z187</f>
        <v>0</v>
      </c>
      <c r="Q22" s="9">
        <f>+'24-02-001'!AA187</f>
        <v>0</v>
      </c>
      <c r="R22" s="9">
        <f>+'24-02-001'!AB187</f>
        <v>0</v>
      </c>
      <c r="S22" s="9">
        <f>+'24-02-001'!AC187</f>
        <v>0</v>
      </c>
      <c r="T22" s="9">
        <f>+'24-02-001'!AD187</f>
        <v>0</v>
      </c>
      <c r="U22" s="9">
        <f>+'24-02-001'!AE187</f>
        <v>0</v>
      </c>
      <c r="V22" s="9">
        <f>+'24-02-001'!AF187</f>
        <v>0</v>
      </c>
      <c r="W22" s="9">
        <f>+'24-02-001'!AG187</f>
        <v>0</v>
      </c>
      <c r="X22" s="11">
        <f>+'24-02-001'!AH187</f>
        <v>0</v>
      </c>
      <c r="Y22" s="11">
        <f>+'24-02-001'!AI187</f>
        <v>0</v>
      </c>
    </row>
    <row r="23" spans="1:25" s="12" customFormat="1" ht="26.25" customHeight="1">
      <c r="A23" s="14" t="s">
        <v>49</v>
      </c>
      <c r="B23" s="9">
        <f>+'24-02-001'!I190</f>
        <v>16130995000</v>
      </c>
      <c r="C23" s="9">
        <f>+'24-02-001'!J190</f>
        <v>16130995000</v>
      </c>
      <c r="D23" s="9">
        <f>+'24-02-001'!L190</f>
        <v>0</v>
      </c>
      <c r="E23" s="9">
        <f>+'24-02-001'!M190</f>
        <v>0</v>
      </c>
      <c r="F23" s="9">
        <f>+'24-02-001'!N190</f>
        <v>0</v>
      </c>
      <c r="G23" s="9">
        <f>+'24-02-001'!Q190</f>
        <v>8065497500</v>
      </c>
      <c r="H23" s="9">
        <f>+'24-02-001'!R190</f>
        <v>0</v>
      </c>
      <c r="I23" s="9">
        <f>+'24-02-001'!S190</f>
        <v>0</v>
      </c>
      <c r="J23" s="9">
        <f>+'24-02-001'!T190</f>
        <v>8065497500</v>
      </c>
      <c r="K23" s="9">
        <f>+'24-02-001'!U190</f>
        <v>0</v>
      </c>
      <c r="L23" s="9">
        <f>+'24-02-001'!V190</f>
        <v>0</v>
      </c>
      <c r="M23" s="9">
        <f>+'24-02-001'!W190</f>
        <v>0</v>
      </c>
      <c r="N23" s="9">
        <f>+'24-02-001'!X190</f>
        <v>0</v>
      </c>
      <c r="O23" s="9">
        <f>+'24-02-001'!Y190</f>
        <v>8065497500</v>
      </c>
      <c r="P23" s="9">
        <f>+'24-02-001'!Z190</f>
        <v>0</v>
      </c>
      <c r="Q23" s="9">
        <f>+'24-02-001'!AA190</f>
        <v>0</v>
      </c>
      <c r="R23" s="9">
        <f>+'24-02-001'!AB190</f>
        <v>8065497500</v>
      </c>
      <c r="S23" s="9">
        <f>+'24-02-001'!AC190</f>
        <v>0</v>
      </c>
      <c r="T23" s="9">
        <f>+'24-02-001'!AD190</f>
        <v>0</v>
      </c>
      <c r="U23" s="9">
        <f>+'24-02-001'!AE190</f>
        <v>0</v>
      </c>
      <c r="V23" s="9">
        <f>+'24-02-001'!AF190</f>
        <v>0</v>
      </c>
      <c r="W23" s="9">
        <f>+'24-02-001'!AG190</f>
        <v>16130995000</v>
      </c>
      <c r="X23" s="11">
        <f>+'24-02-001'!AH190</f>
        <v>1</v>
      </c>
      <c r="Y23" s="11">
        <f>+'24-02-001'!AI190</f>
        <v>1</v>
      </c>
    </row>
    <row r="24" spans="1:25" ht="36" customHeight="1">
      <c r="A24" s="66" t="str">
        <f>"TOTAL ASIG."&amp;" "&amp;$A$5</f>
        <v xml:space="preserve">TOTAL ASIG. 24-02-001 PROGRAMA DE APOYO AL DESARROLLO BIOPSICOSOCIAL </v>
      </c>
      <c r="B24" s="67">
        <f t="shared" ref="B24:W24" si="0">SUM(B8:B23)</f>
        <v>16130995000</v>
      </c>
      <c r="C24" s="67">
        <f t="shared" si="0"/>
        <v>16130995000</v>
      </c>
      <c r="D24" s="67">
        <f t="shared" si="0"/>
        <v>0</v>
      </c>
      <c r="E24" s="67">
        <f t="shared" ref="E24" si="1">SUM(E8:E23)</f>
        <v>0</v>
      </c>
      <c r="F24" s="67">
        <f t="shared" si="0"/>
        <v>0</v>
      </c>
      <c r="G24" s="70">
        <f t="shared" si="0"/>
        <v>8065497500</v>
      </c>
      <c r="H24" s="70">
        <f t="shared" si="0"/>
        <v>0</v>
      </c>
      <c r="I24" s="70">
        <f t="shared" si="0"/>
        <v>0</v>
      </c>
      <c r="J24" s="67">
        <f t="shared" si="0"/>
        <v>8065497500</v>
      </c>
      <c r="K24" s="70">
        <f t="shared" si="0"/>
        <v>0</v>
      </c>
      <c r="L24" s="70">
        <f t="shared" si="0"/>
        <v>0</v>
      </c>
      <c r="M24" s="70">
        <f t="shared" si="0"/>
        <v>0</v>
      </c>
      <c r="N24" s="67">
        <f t="shared" si="0"/>
        <v>0</v>
      </c>
      <c r="O24" s="70">
        <f t="shared" si="0"/>
        <v>8065497500</v>
      </c>
      <c r="P24" s="70">
        <f t="shared" si="0"/>
        <v>0</v>
      </c>
      <c r="Q24" s="70">
        <f t="shared" si="0"/>
        <v>0</v>
      </c>
      <c r="R24" s="67">
        <f t="shared" si="0"/>
        <v>8065497500</v>
      </c>
      <c r="S24" s="70">
        <f t="shared" si="0"/>
        <v>0</v>
      </c>
      <c r="T24" s="70">
        <f t="shared" si="0"/>
        <v>0</v>
      </c>
      <c r="U24" s="70">
        <f t="shared" si="0"/>
        <v>0</v>
      </c>
      <c r="V24" s="67">
        <f t="shared" si="0"/>
        <v>0</v>
      </c>
      <c r="W24" s="70">
        <f t="shared" si="0"/>
        <v>16130995000</v>
      </c>
      <c r="X24" s="68">
        <f>IF(ISERROR(W24/B24),0,W24/B24)</f>
        <v>1</v>
      </c>
      <c r="Y24" s="68">
        <f>IF(ISERROR(W24/$W$24),0,W24/$W$24)</f>
        <v>1</v>
      </c>
    </row>
    <row r="25" spans="1:25">
      <c r="B25" s="4"/>
      <c r="G25" s="4"/>
      <c r="H25" s="4"/>
      <c r="I25" s="4"/>
      <c r="K25" s="4"/>
      <c r="L25" s="4"/>
      <c r="M25" s="4"/>
      <c r="O25" s="4"/>
      <c r="P25" s="4"/>
      <c r="Q25" s="4"/>
      <c r="S25" s="4"/>
      <c r="T25" s="4"/>
      <c r="U25" s="4"/>
    </row>
    <row r="26" spans="1:25">
      <c r="B26" s="4"/>
      <c r="G26" s="4"/>
      <c r="H26" s="4"/>
      <c r="I26" s="4"/>
      <c r="K26" s="4"/>
      <c r="L26" s="4"/>
      <c r="M26" s="4"/>
      <c r="O26" s="4"/>
      <c r="P26" s="4"/>
      <c r="Q26" s="4"/>
      <c r="S26" s="4"/>
      <c r="T26" s="4"/>
      <c r="U26" s="4"/>
    </row>
    <row r="27" spans="1:25">
      <c r="B27" s="4"/>
      <c r="G27" s="4"/>
      <c r="H27" s="4"/>
      <c r="I27" s="4"/>
      <c r="K27" s="4"/>
      <c r="L27" s="4"/>
      <c r="M27" s="4"/>
      <c r="O27" s="4"/>
      <c r="P27" s="4"/>
      <c r="Q27" s="4"/>
      <c r="S27" s="4"/>
      <c r="T27" s="4"/>
      <c r="U27" s="4"/>
    </row>
    <row r="28" spans="1:25">
      <c r="B28" s="4"/>
      <c r="G28" s="4"/>
      <c r="H28" s="4"/>
      <c r="I28" s="4"/>
      <c r="K28" s="4"/>
      <c r="L28" s="4"/>
      <c r="M28" s="4"/>
      <c r="O28" s="4"/>
      <c r="P28" s="4"/>
      <c r="Q28" s="4"/>
      <c r="S28" s="4"/>
      <c r="T28" s="4"/>
      <c r="U28" s="4"/>
    </row>
    <row r="29" spans="1:25">
      <c r="B29" s="4"/>
      <c r="G29" s="4"/>
      <c r="H29" s="4"/>
      <c r="I29" s="4"/>
      <c r="K29" s="4"/>
      <c r="L29" s="4"/>
      <c r="M29" s="4"/>
      <c r="O29" s="4"/>
      <c r="P29" s="4"/>
      <c r="Q29" s="4"/>
      <c r="S29" s="4"/>
      <c r="T29" s="4"/>
      <c r="U29" s="4"/>
    </row>
    <row r="30" spans="1:25">
      <c r="B30" s="4"/>
      <c r="G30" s="4"/>
      <c r="H30" s="4"/>
      <c r="I30" s="4"/>
      <c r="K30" s="4"/>
      <c r="L30" s="4"/>
      <c r="M30" s="4"/>
      <c r="O30" s="4"/>
      <c r="P30" s="4"/>
      <c r="Q30" s="4"/>
      <c r="S30" s="4"/>
      <c r="T30" s="4"/>
      <c r="U30" s="4"/>
    </row>
    <row r="31" spans="1:25">
      <c r="B31" s="4"/>
      <c r="G31" s="4"/>
      <c r="H31" s="4"/>
      <c r="I31" s="4"/>
      <c r="K31" s="4"/>
      <c r="L31" s="4"/>
      <c r="M31" s="4"/>
      <c r="O31" s="4"/>
      <c r="P31" s="4"/>
      <c r="Q31" s="4"/>
      <c r="S31" s="4"/>
      <c r="T31" s="4"/>
      <c r="U31" s="4"/>
    </row>
    <row r="32" spans="1:25">
      <c r="B32" s="4"/>
      <c r="G32" s="4"/>
      <c r="H32" s="4"/>
      <c r="I32" s="4"/>
      <c r="K32" s="4"/>
      <c r="L32" s="4"/>
      <c r="M32" s="4"/>
      <c r="O32" s="4"/>
      <c r="P32" s="4"/>
      <c r="Q32" s="4"/>
      <c r="S32" s="4"/>
      <c r="T32" s="4"/>
      <c r="U32" s="4"/>
    </row>
    <row r="33" spans="2:21">
      <c r="B33" s="4"/>
      <c r="G33" s="4"/>
      <c r="H33" s="4"/>
      <c r="I33" s="4"/>
      <c r="K33" s="4"/>
      <c r="L33" s="4"/>
      <c r="M33" s="4"/>
      <c r="O33" s="4"/>
      <c r="P33" s="4"/>
      <c r="Q33" s="4"/>
      <c r="S33" s="4"/>
      <c r="T33" s="4"/>
      <c r="U33" s="4"/>
    </row>
    <row r="34" spans="2:21">
      <c r="B34" s="4"/>
      <c r="G34" s="4"/>
      <c r="H34" s="4"/>
      <c r="I34" s="4"/>
      <c r="K34" s="4"/>
      <c r="L34" s="4"/>
      <c r="M34" s="4"/>
      <c r="O34" s="4"/>
      <c r="P34" s="4"/>
      <c r="Q34" s="4"/>
      <c r="S34" s="4"/>
      <c r="T34" s="4"/>
      <c r="U34" s="4"/>
    </row>
    <row r="35" spans="2:21">
      <c r="B35" s="4"/>
      <c r="G35" s="4"/>
      <c r="H35" s="4"/>
      <c r="I35" s="4"/>
      <c r="K35" s="4"/>
      <c r="L35" s="4"/>
      <c r="M35" s="4"/>
      <c r="O35" s="4"/>
      <c r="P35" s="4"/>
      <c r="Q35" s="4"/>
      <c r="S35" s="4"/>
      <c r="T35" s="4"/>
      <c r="U35" s="4"/>
    </row>
    <row r="36" spans="2:21">
      <c r="B36" s="4"/>
      <c r="G36" s="4"/>
      <c r="H36" s="4"/>
      <c r="I36" s="4"/>
      <c r="K36" s="4"/>
      <c r="L36" s="4"/>
      <c r="M36" s="4"/>
      <c r="O36" s="4"/>
      <c r="P36" s="4"/>
      <c r="Q36" s="4"/>
      <c r="S36" s="4"/>
      <c r="T36" s="4"/>
      <c r="U36" s="4"/>
    </row>
    <row r="37" spans="2:21">
      <c r="B37" s="4"/>
      <c r="G37" s="4"/>
      <c r="H37" s="4"/>
      <c r="I37" s="4"/>
      <c r="K37" s="4"/>
      <c r="L37" s="4"/>
      <c r="M37" s="4"/>
      <c r="O37" s="4"/>
      <c r="P37" s="4"/>
      <c r="Q37" s="4"/>
      <c r="S37" s="4"/>
      <c r="T37" s="4"/>
      <c r="U37" s="4"/>
    </row>
    <row r="38" spans="2:21">
      <c r="B38" s="4"/>
      <c r="G38" s="4"/>
      <c r="H38" s="4"/>
      <c r="I38" s="4"/>
      <c r="K38" s="4"/>
      <c r="L38" s="4"/>
      <c r="M38" s="4"/>
      <c r="O38" s="4"/>
      <c r="P38" s="4"/>
      <c r="Q38" s="4"/>
      <c r="S38" s="4"/>
      <c r="T38" s="4"/>
      <c r="U38" s="4"/>
    </row>
    <row r="39" spans="2:21">
      <c r="B39" s="4"/>
      <c r="G39" s="4"/>
      <c r="H39" s="4"/>
      <c r="I39" s="4"/>
      <c r="K39" s="4"/>
      <c r="L39" s="4"/>
      <c r="M39" s="4"/>
      <c r="O39" s="4"/>
      <c r="P39" s="4"/>
      <c r="Q39" s="4"/>
      <c r="S39" s="4"/>
      <c r="T39" s="4"/>
      <c r="U39" s="4"/>
    </row>
    <row r="40" spans="2:21">
      <c r="B40" s="4"/>
      <c r="G40" s="4"/>
      <c r="H40" s="4"/>
      <c r="I40" s="4"/>
      <c r="K40" s="4"/>
      <c r="L40" s="4"/>
      <c r="M40" s="4"/>
      <c r="O40" s="4"/>
      <c r="P40" s="4"/>
      <c r="Q40" s="4"/>
      <c r="S40" s="4"/>
      <c r="T40" s="4"/>
      <c r="U40" s="4"/>
    </row>
    <row r="41" spans="2:21">
      <c r="B41" s="4"/>
      <c r="G41" s="4"/>
      <c r="H41" s="4"/>
      <c r="I41" s="4"/>
      <c r="K41" s="4"/>
      <c r="L41" s="4"/>
      <c r="M41" s="4"/>
      <c r="O41" s="4"/>
      <c r="P41" s="4"/>
      <c r="Q41" s="4"/>
      <c r="S41" s="4"/>
      <c r="T41" s="4"/>
      <c r="U41" s="4"/>
    </row>
  </sheetData>
  <mergeCells count="19">
    <mergeCell ref="V6:V7"/>
    <mergeCell ref="W6:W7"/>
    <mergeCell ref="X6:Y6"/>
    <mergeCell ref="J6:J7"/>
    <mergeCell ref="K6:M6"/>
    <mergeCell ref="N6:N7"/>
    <mergeCell ref="O6:Q6"/>
    <mergeCell ref="R6:R7"/>
    <mergeCell ref="S6:U6"/>
    <mergeCell ref="A1:Y1"/>
    <mergeCell ref="A2:Y2"/>
    <mergeCell ref="A3:Y3"/>
    <mergeCell ref="A4:Y4"/>
    <mergeCell ref="A5:Y5"/>
    <mergeCell ref="A6:A7"/>
    <mergeCell ref="B6:B7"/>
    <mergeCell ref="C6:C7"/>
    <mergeCell ref="D6:F6"/>
    <mergeCell ref="G6:I6"/>
  </mergeCells>
  <printOptions horizontalCentered="1"/>
  <pageMargins left="0.35433070866141736" right="0.15748031496062992" top="0.59055118110236227" bottom="0.39370078740157483" header="0" footer="0"/>
  <pageSetup paperSize="184" scale="65" fitToHeight="8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AI208"/>
  <sheetViews>
    <sheetView workbookViewId="0">
      <pane xSplit="3" ySplit="7" topLeftCell="P55" activePane="bottomRight" state="frozen"/>
      <selection activeCell="AG192" sqref="AG192"/>
      <selection pane="topRight" activeCell="AG192" sqref="AG192"/>
      <selection pane="bottomLeft" activeCell="AG192" sqref="AG192"/>
      <selection pane="bottomRight" activeCell="AG192" sqref="AG192"/>
    </sheetView>
  </sheetViews>
  <sheetFormatPr baseColWidth="10" defaultRowHeight="11.25" outlineLevelRow="1" outlineLevelCol="1"/>
  <cols>
    <col min="1" max="1" width="3.5703125" style="3" customWidth="1"/>
    <col min="2" max="2" width="13.7109375" style="3" customWidth="1"/>
    <col min="3" max="3" width="9.140625" style="3" bestFit="1" customWidth="1"/>
    <col min="4" max="4" width="17.140625" style="2" customWidth="1"/>
    <col min="5" max="5" width="25.7109375" style="2" customWidth="1"/>
    <col min="6" max="6" width="11.5703125" style="3" customWidth="1"/>
    <col min="7" max="7" width="10.28515625" style="3" customWidth="1"/>
    <col min="8" max="8" width="11.5703125" style="3" customWidth="1"/>
    <col min="9" max="9" width="13.42578125" style="6" customWidth="1"/>
    <col min="10" max="10" width="13.5703125" style="4" customWidth="1"/>
    <col min="11" max="11" width="50.85546875" style="2" customWidth="1"/>
    <col min="12" max="13" width="10.42578125" style="3" customWidth="1"/>
    <col min="14" max="14" width="12.28515625" style="3" customWidth="1"/>
    <col min="15" max="15" width="11.42578125" style="3" bestFit="1" customWidth="1"/>
    <col min="16" max="16" width="13.85546875" style="5" customWidth="1"/>
    <col min="17" max="19" width="12" style="6" hidden="1" customWidth="1" outlineLevel="1"/>
    <col min="20" max="20" width="12" style="6" customWidth="1" collapsed="1"/>
    <col min="21" max="23" width="12.140625" style="6" hidden="1" customWidth="1" outlineLevel="1"/>
    <col min="24" max="24" width="12.140625" style="6" customWidth="1" collapsed="1"/>
    <col min="25" max="27" width="12.140625" style="6" hidden="1" customWidth="1" outlineLevel="1"/>
    <col min="28" max="28" width="12.140625" style="6" customWidth="1" collapsed="1"/>
    <col min="29" max="31" width="12.140625" style="6" customWidth="1" outlineLevel="1"/>
    <col min="32" max="32" width="12.140625" style="6" customWidth="1"/>
    <col min="33" max="33" width="14.140625" style="6" customWidth="1"/>
    <col min="34" max="34" width="10.28515625" style="7" bestFit="1" customWidth="1"/>
    <col min="35" max="35" width="11.140625" style="7" customWidth="1"/>
    <col min="36" max="16384" width="11.42578125" style="2"/>
  </cols>
  <sheetData>
    <row r="1" spans="1:35" s="1" customFormat="1" ht="16.5" customHeight="1">
      <c r="A1" s="204" t="s">
        <v>78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  <c r="Q1" s="204"/>
      <c r="R1" s="204"/>
      <c r="S1" s="204"/>
      <c r="T1" s="204"/>
      <c r="U1" s="204"/>
      <c r="V1" s="204"/>
      <c r="W1" s="204"/>
      <c r="X1" s="204"/>
      <c r="Y1" s="204"/>
      <c r="Z1" s="204"/>
      <c r="AA1" s="204"/>
      <c r="AB1" s="204"/>
      <c r="AC1" s="204"/>
      <c r="AD1" s="204"/>
      <c r="AE1" s="204"/>
      <c r="AF1" s="204"/>
      <c r="AG1" s="204"/>
      <c r="AH1" s="204"/>
      <c r="AI1" s="204"/>
    </row>
    <row r="2" spans="1:35" s="1" customFormat="1" ht="16.5" customHeight="1">
      <c r="A2" s="205" t="s">
        <v>77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W2" s="205"/>
      <c r="X2" s="205"/>
      <c r="Y2" s="205"/>
      <c r="Z2" s="205"/>
      <c r="AA2" s="205"/>
      <c r="AB2" s="205"/>
      <c r="AC2" s="205"/>
      <c r="AD2" s="205"/>
      <c r="AE2" s="205"/>
      <c r="AF2" s="205"/>
      <c r="AG2" s="205"/>
      <c r="AH2" s="205"/>
      <c r="AI2" s="205"/>
    </row>
    <row r="3" spans="1:35" s="1" customFormat="1" ht="16.5" customHeight="1">
      <c r="A3" s="204" t="s">
        <v>1170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04"/>
      <c r="O3" s="204"/>
      <c r="P3" s="204"/>
      <c r="Q3" s="204"/>
      <c r="R3" s="204"/>
      <c r="S3" s="204"/>
      <c r="T3" s="204"/>
      <c r="U3" s="204"/>
      <c r="V3" s="204"/>
      <c r="W3" s="204"/>
      <c r="X3" s="204"/>
      <c r="Y3" s="204"/>
      <c r="Z3" s="204"/>
      <c r="AA3" s="204"/>
      <c r="AB3" s="204"/>
      <c r="AC3" s="204"/>
      <c r="AD3" s="204"/>
      <c r="AE3" s="204"/>
      <c r="AF3" s="204"/>
      <c r="AG3" s="204"/>
      <c r="AH3" s="204"/>
      <c r="AI3" s="204"/>
    </row>
    <row r="4" spans="1:35" s="1" customFormat="1" ht="16.5" customHeight="1">
      <c r="A4" s="205" t="s">
        <v>48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  <c r="Z4" s="205"/>
      <c r="AA4" s="205"/>
      <c r="AB4" s="205"/>
      <c r="AC4" s="205"/>
      <c r="AD4" s="205"/>
      <c r="AE4" s="205"/>
      <c r="AF4" s="205"/>
      <c r="AG4" s="205"/>
      <c r="AH4" s="205"/>
      <c r="AI4" s="205"/>
    </row>
    <row r="5" spans="1:35" ht="17.25" customHeight="1">
      <c r="A5" s="207" t="s">
        <v>81</v>
      </c>
      <c r="B5" s="208"/>
      <c r="C5" s="208"/>
      <c r="D5" s="208"/>
      <c r="E5" s="208"/>
      <c r="F5" s="208"/>
      <c r="G5" s="208"/>
      <c r="H5" s="208"/>
      <c r="I5" s="208"/>
      <c r="J5" s="208"/>
      <c r="K5" s="208"/>
      <c r="L5" s="208"/>
      <c r="M5" s="208"/>
      <c r="N5" s="208"/>
      <c r="O5" s="208"/>
      <c r="P5" s="208"/>
      <c r="Q5" s="208"/>
      <c r="R5" s="208"/>
      <c r="S5" s="208"/>
      <c r="T5" s="208"/>
    </row>
    <row r="6" spans="1:35" s="3" customFormat="1" ht="25.5" customHeight="1">
      <c r="A6" s="193" t="s">
        <v>0</v>
      </c>
      <c r="B6" s="47" t="s">
        <v>34</v>
      </c>
      <c r="C6" s="200" t="s">
        <v>2</v>
      </c>
      <c r="D6" s="193" t="s">
        <v>30</v>
      </c>
      <c r="E6" s="200" t="s">
        <v>3</v>
      </c>
      <c r="F6" s="193" t="s">
        <v>31</v>
      </c>
      <c r="G6" s="193" t="s">
        <v>4</v>
      </c>
      <c r="H6" s="193"/>
      <c r="I6" s="209" t="s">
        <v>32</v>
      </c>
      <c r="J6" s="209" t="s">
        <v>10</v>
      </c>
      <c r="K6" s="193" t="s">
        <v>8</v>
      </c>
      <c r="L6" s="197" t="s">
        <v>21</v>
      </c>
      <c r="M6" s="198"/>
      <c r="N6" s="199"/>
      <c r="O6" s="193" t="s">
        <v>9</v>
      </c>
      <c r="P6" s="200" t="s">
        <v>5</v>
      </c>
      <c r="Q6" s="196" t="s">
        <v>33</v>
      </c>
      <c r="R6" s="196"/>
      <c r="S6" s="196"/>
      <c r="T6" s="194" t="s">
        <v>23</v>
      </c>
      <c r="U6" s="196" t="s">
        <v>33</v>
      </c>
      <c r="V6" s="196"/>
      <c r="W6" s="196"/>
      <c r="X6" s="202" t="s">
        <v>24</v>
      </c>
      <c r="Y6" s="196" t="s">
        <v>33</v>
      </c>
      <c r="Z6" s="196"/>
      <c r="AA6" s="196"/>
      <c r="AB6" s="194" t="s">
        <v>25</v>
      </c>
      <c r="AC6" s="196" t="s">
        <v>33</v>
      </c>
      <c r="AD6" s="196"/>
      <c r="AE6" s="196"/>
      <c r="AF6" s="194" t="s">
        <v>26</v>
      </c>
      <c r="AG6" s="194" t="s">
        <v>47</v>
      </c>
      <c r="AH6" s="206" t="s">
        <v>53</v>
      </c>
      <c r="AI6" s="206"/>
    </row>
    <row r="7" spans="1:35" s="3" customFormat="1" ht="22.5">
      <c r="A7" s="193"/>
      <c r="B7" s="48" t="s">
        <v>1</v>
      </c>
      <c r="C7" s="201"/>
      <c r="D7" s="193"/>
      <c r="E7" s="201"/>
      <c r="F7" s="193"/>
      <c r="G7" s="49" t="s">
        <v>6</v>
      </c>
      <c r="H7" s="49" t="s">
        <v>7</v>
      </c>
      <c r="I7" s="210"/>
      <c r="J7" s="210"/>
      <c r="K7" s="193"/>
      <c r="L7" s="50" t="s">
        <v>11</v>
      </c>
      <c r="M7" s="50" t="s">
        <v>22</v>
      </c>
      <c r="N7" s="51" t="s">
        <v>75</v>
      </c>
      <c r="O7" s="193"/>
      <c r="P7" s="201"/>
      <c r="Q7" s="50" t="s">
        <v>35</v>
      </c>
      <c r="R7" s="50" t="s">
        <v>36</v>
      </c>
      <c r="S7" s="50" t="s">
        <v>37</v>
      </c>
      <c r="T7" s="195"/>
      <c r="U7" s="50" t="s">
        <v>38</v>
      </c>
      <c r="V7" s="50" t="s">
        <v>39</v>
      </c>
      <c r="W7" s="50" t="s">
        <v>40</v>
      </c>
      <c r="X7" s="203"/>
      <c r="Y7" s="50" t="s">
        <v>41</v>
      </c>
      <c r="Z7" s="50" t="s">
        <v>42</v>
      </c>
      <c r="AA7" s="50" t="s">
        <v>43</v>
      </c>
      <c r="AB7" s="195"/>
      <c r="AC7" s="50" t="s">
        <v>44</v>
      </c>
      <c r="AD7" s="50" t="s">
        <v>45</v>
      </c>
      <c r="AE7" s="50" t="s">
        <v>46</v>
      </c>
      <c r="AF7" s="195"/>
      <c r="AG7" s="195"/>
      <c r="AH7" s="52" t="s">
        <v>29</v>
      </c>
      <c r="AI7" s="52" t="s">
        <v>54</v>
      </c>
    </row>
    <row r="8" spans="1:35" ht="12.75" customHeight="1">
      <c r="A8" s="8"/>
      <c r="B8" s="190" t="s">
        <v>52</v>
      </c>
      <c r="C8" s="191"/>
      <c r="D8" s="192"/>
      <c r="E8" s="18"/>
      <c r="F8" s="19"/>
      <c r="G8" s="20"/>
      <c r="H8" s="20"/>
      <c r="I8" s="21"/>
      <c r="J8" s="22"/>
      <c r="K8" s="23"/>
      <c r="L8" s="24"/>
      <c r="M8" s="24"/>
      <c r="N8" s="24"/>
      <c r="O8" s="19"/>
      <c r="P8" s="25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6"/>
      <c r="AI8" s="26"/>
    </row>
    <row r="9" spans="1:35" ht="12.75" hidden="1" customHeight="1" outlineLevel="1">
      <c r="A9" s="16">
        <v>1</v>
      </c>
      <c r="B9" s="28"/>
      <c r="C9" s="27"/>
      <c r="D9" s="28"/>
      <c r="E9" s="28"/>
      <c r="F9" s="28"/>
      <c r="G9" s="27"/>
      <c r="H9" s="27"/>
      <c r="I9" s="29"/>
      <c r="J9" s="30"/>
      <c r="K9" s="28"/>
      <c r="L9" s="35"/>
      <c r="M9" s="35"/>
      <c r="N9" s="35"/>
      <c r="O9" s="28"/>
      <c r="P9" s="28"/>
      <c r="Q9" s="35"/>
      <c r="R9" s="35"/>
      <c r="S9" s="35"/>
      <c r="T9" s="40">
        <f>SUM(Q9:S9)</f>
        <v>0</v>
      </c>
      <c r="U9" s="35"/>
      <c r="V9" s="35"/>
      <c r="W9" s="35"/>
      <c r="X9" s="40">
        <f>SUM(U9:W9)</f>
        <v>0</v>
      </c>
      <c r="Y9" s="35"/>
      <c r="Z9" s="35"/>
      <c r="AA9" s="35"/>
      <c r="AB9" s="40">
        <f>SUM(Y9:AA9)</f>
        <v>0</v>
      </c>
      <c r="AC9" s="35"/>
      <c r="AD9" s="35"/>
      <c r="AE9" s="35"/>
      <c r="AF9" s="40">
        <f>SUM(AC9:AE9)</f>
        <v>0</v>
      </c>
      <c r="AG9" s="40">
        <f t="shared" ref="AG9:AG18" si="0">SUM(T9,X9,AB9,AF9)</f>
        <v>0</v>
      </c>
      <c r="AH9" s="41">
        <f>IF(ISERROR(AG9/I9),0,AG9/I9)</f>
        <v>0</v>
      </c>
      <c r="AI9" s="42">
        <f t="shared" ref="AI9:AI18" si="1">IF(ISERROR(AG9/$AG$191),"-",AG9/$AG$191)</f>
        <v>0</v>
      </c>
    </row>
    <row r="10" spans="1:35" ht="12.75" hidden="1" customHeight="1" outlineLevel="1">
      <c r="A10" s="16">
        <v>2</v>
      </c>
      <c r="B10" s="32"/>
      <c r="C10" s="31"/>
      <c r="D10" s="32"/>
      <c r="E10" s="28"/>
      <c r="F10" s="28"/>
      <c r="G10" s="27"/>
      <c r="H10" s="27"/>
      <c r="I10" s="29"/>
      <c r="J10" s="33"/>
      <c r="K10" s="32"/>
      <c r="L10" s="35"/>
      <c r="M10" s="35"/>
      <c r="N10" s="35"/>
      <c r="O10" s="32"/>
      <c r="P10" s="32"/>
      <c r="Q10" s="35"/>
      <c r="R10" s="35"/>
      <c r="S10" s="35"/>
      <c r="T10" s="40">
        <f t="shared" ref="T10:T18" si="2">SUM(Q10:S10)</f>
        <v>0</v>
      </c>
      <c r="U10" s="35"/>
      <c r="V10" s="35"/>
      <c r="W10" s="35"/>
      <c r="X10" s="40">
        <f t="shared" ref="X10:X18" si="3">SUM(U10:W10)</f>
        <v>0</v>
      </c>
      <c r="Y10" s="35"/>
      <c r="Z10" s="35"/>
      <c r="AA10" s="35"/>
      <c r="AB10" s="40">
        <f t="shared" ref="AB10:AB18" si="4">SUM(Y10:AA10)</f>
        <v>0</v>
      </c>
      <c r="AC10" s="35"/>
      <c r="AD10" s="35"/>
      <c r="AE10" s="35"/>
      <c r="AF10" s="40">
        <f t="shared" ref="AF10:AF18" si="5">SUM(AC10:AE10)</f>
        <v>0</v>
      </c>
      <c r="AG10" s="40">
        <f t="shared" si="0"/>
        <v>0</v>
      </c>
      <c r="AH10" s="41">
        <f t="shared" ref="AH10:AH18" si="6">IF(ISERROR(AG10/I10),0,AG10/I10)</f>
        <v>0</v>
      </c>
      <c r="AI10" s="42">
        <f t="shared" si="1"/>
        <v>0</v>
      </c>
    </row>
    <row r="11" spans="1:35" ht="12.75" hidden="1" customHeight="1" outlineLevel="1">
      <c r="A11" s="16">
        <v>3</v>
      </c>
      <c r="B11" s="32"/>
      <c r="C11" s="31"/>
      <c r="D11" s="32"/>
      <c r="E11" s="32"/>
      <c r="F11" s="32"/>
      <c r="G11" s="31"/>
      <c r="H11" s="31"/>
      <c r="I11" s="29"/>
      <c r="J11" s="33"/>
      <c r="K11" s="32"/>
      <c r="L11" s="35"/>
      <c r="M11" s="35"/>
      <c r="N11" s="35"/>
      <c r="O11" s="32"/>
      <c r="P11" s="32"/>
      <c r="Q11" s="35"/>
      <c r="R11" s="35"/>
      <c r="S11" s="35"/>
      <c r="T11" s="40">
        <f t="shared" si="2"/>
        <v>0</v>
      </c>
      <c r="U11" s="35"/>
      <c r="V11" s="35"/>
      <c r="W11" s="35"/>
      <c r="X11" s="40">
        <f t="shared" si="3"/>
        <v>0</v>
      </c>
      <c r="Y11" s="35"/>
      <c r="Z11" s="35"/>
      <c r="AA11" s="35"/>
      <c r="AB11" s="40">
        <f t="shared" si="4"/>
        <v>0</v>
      </c>
      <c r="AC11" s="35"/>
      <c r="AD11" s="35"/>
      <c r="AE11" s="35"/>
      <c r="AF11" s="40">
        <f t="shared" si="5"/>
        <v>0</v>
      </c>
      <c r="AG11" s="40">
        <f t="shared" si="0"/>
        <v>0</v>
      </c>
      <c r="AH11" s="41">
        <f t="shared" si="6"/>
        <v>0</v>
      </c>
      <c r="AI11" s="42">
        <f t="shared" si="1"/>
        <v>0</v>
      </c>
    </row>
    <row r="12" spans="1:35" ht="12.75" hidden="1" customHeight="1" outlineLevel="1">
      <c r="A12" s="16">
        <v>4</v>
      </c>
      <c r="B12" s="32"/>
      <c r="C12" s="31"/>
      <c r="D12" s="32"/>
      <c r="E12" s="32"/>
      <c r="F12" s="32"/>
      <c r="G12" s="31"/>
      <c r="H12" s="31"/>
      <c r="I12" s="29"/>
      <c r="J12" s="33"/>
      <c r="K12" s="32"/>
      <c r="L12" s="35"/>
      <c r="M12" s="35"/>
      <c r="N12" s="35"/>
      <c r="O12" s="32"/>
      <c r="P12" s="32"/>
      <c r="Q12" s="35"/>
      <c r="R12" s="35"/>
      <c r="S12" s="35"/>
      <c r="T12" s="40">
        <f t="shared" si="2"/>
        <v>0</v>
      </c>
      <c r="U12" s="35"/>
      <c r="V12" s="35"/>
      <c r="W12" s="35"/>
      <c r="X12" s="40">
        <f t="shared" si="3"/>
        <v>0</v>
      </c>
      <c r="Y12" s="35"/>
      <c r="Z12" s="35"/>
      <c r="AA12" s="35"/>
      <c r="AB12" s="40">
        <f t="shared" si="4"/>
        <v>0</v>
      </c>
      <c r="AC12" s="35"/>
      <c r="AD12" s="35"/>
      <c r="AE12" s="35"/>
      <c r="AF12" s="40">
        <f t="shared" si="5"/>
        <v>0</v>
      </c>
      <c r="AG12" s="40">
        <f t="shared" si="0"/>
        <v>0</v>
      </c>
      <c r="AH12" s="41">
        <f t="shared" si="6"/>
        <v>0</v>
      </c>
      <c r="AI12" s="42">
        <f t="shared" si="1"/>
        <v>0</v>
      </c>
    </row>
    <row r="13" spans="1:35" ht="12.75" hidden="1" customHeight="1" outlineLevel="1">
      <c r="A13" s="16">
        <v>5</v>
      </c>
      <c r="B13" s="32"/>
      <c r="C13" s="31"/>
      <c r="D13" s="32"/>
      <c r="E13" s="32"/>
      <c r="F13" s="32"/>
      <c r="G13" s="31"/>
      <c r="H13" s="31"/>
      <c r="I13" s="29"/>
      <c r="J13" s="33"/>
      <c r="K13" s="32"/>
      <c r="L13" s="35"/>
      <c r="M13" s="35"/>
      <c r="N13" s="35"/>
      <c r="O13" s="32"/>
      <c r="P13" s="32"/>
      <c r="Q13" s="35"/>
      <c r="R13" s="35"/>
      <c r="S13" s="35"/>
      <c r="T13" s="40">
        <f t="shared" si="2"/>
        <v>0</v>
      </c>
      <c r="U13" s="35"/>
      <c r="V13" s="35"/>
      <c r="W13" s="35"/>
      <c r="X13" s="40">
        <f t="shared" si="3"/>
        <v>0</v>
      </c>
      <c r="Y13" s="35"/>
      <c r="Z13" s="35"/>
      <c r="AA13" s="35"/>
      <c r="AB13" s="40">
        <f t="shared" si="4"/>
        <v>0</v>
      </c>
      <c r="AC13" s="35"/>
      <c r="AD13" s="35"/>
      <c r="AE13" s="35"/>
      <c r="AF13" s="40">
        <f t="shared" si="5"/>
        <v>0</v>
      </c>
      <c r="AG13" s="40">
        <f t="shared" si="0"/>
        <v>0</v>
      </c>
      <c r="AH13" s="41">
        <f t="shared" si="6"/>
        <v>0</v>
      </c>
      <c r="AI13" s="42">
        <f t="shared" si="1"/>
        <v>0</v>
      </c>
    </row>
    <row r="14" spans="1:35" ht="12.75" hidden="1" customHeight="1" outlineLevel="1">
      <c r="A14" s="16">
        <v>6</v>
      </c>
      <c r="B14" s="32"/>
      <c r="C14" s="31"/>
      <c r="D14" s="32"/>
      <c r="E14" s="32"/>
      <c r="F14" s="32"/>
      <c r="G14" s="31"/>
      <c r="H14" s="31"/>
      <c r="I14" s="29"/>
      <c r="J14" s="33"/>
      <c r="K14" s="32"/>
      <c r="L14" s="35"/>
      <c r="M14" s="35"/>
      <c r="N14" s="35"/>
      <c r="O14" s="32"/>
      <c r="P14" s="32"/>
      <c r="Q14" s="35"/>
      <c r="R14" s="35"/>
      <c r="S14" s="35"/>
      <c r="T14" s="40">
        <f t="shared" si="2"/>
        <v>0</v>
      </c>
      <c r="U14" s="35"/>
      <c r="V14" s="35"/>
      <c r="W14" s="35"/>
      <c r="X14" s="40">
        <f t="shared" si="3"/>
        <v>0</v>
      </c>
      <c r="Y14" s="35"/>
      <c r="Z14" s="35"/>
      <c r="AA14" s="35"/>
      <c r="AB14" s="40">
        <f t="shared" si="4"/>
        <v>0</v>
      </c>
      <c r="AC14" s="35"/>
      <c r="AD14" s="35"/>
      <c r="AE14" s="35"/>
      <c r="AF14" s="40">
        <f t="shared" si="5"/>
        <v>0</v>
      </c>
      <c r="AG14" s="40">
        <f t="shared" si="0"/>
        <v>0</v>
      </c>
      <c r="AH14" s="41">
        <f t="shared" si="6"/>
        <v>0</v>
      </c>
      <c r="AI14" s="42">
        <f t="shared" si="1"/>
        <v>0</v>
      </c>
    </row>
    <row r="15" spans="1:35" ht="12.75" hidden="1" customHeight="1" outlineLevel="1">
      <c r="A15" s="16">
        <v>7</v>
      </c>
      <c r="B15" s="32"/>
      <c r="C15" s="31"/>
      <c r="D15" s="32"/>
      <c r="E15" s="32"/>
      <c r="F15" s="32"/>
      <c r="G15" s="31"/>
      <c r="H15" s="31"/>
      <c r="I15" s="29"/>
      <c r="J15" s="33"/>
      <c r="K15" s="32"/>
      <c r="L15" s="35"/>
      <c r="M15" s="35"/>
      <c r="N15" s="35"/>
      <c r="O15" s="32"/>
      <c r="P15" s="32"/>
      <c r="Q15" s="35"/>
      <c r="R15" s="35"/>
      <c r="S15" s="35"/>
      <c r="T15" s="40">
        <f t="shared" si="2"/>
        <v>0</v>
      </c>
      <c r="U15" s="35"/>
      <c r="V15" s="35"/>
      <c r="W15" s="35"/>
      <c r="X15" s="40">
        <f t="shared" si="3"/>
        <v>0</v>
      </c>
      <c r="Y15" s="35"/>
      <c r="Z15" s="35"/>
      <c r="AA15" s="35"/>
      <c r="AB15" s="40">
        <f t="shared" si="4"/>
        <v>0</v>
      </c>
      <c r="AC15" s="35"/>
      <c r="AD15" s="35"/>
      <c r="AE15" s="35"/>
      <c r="AF15" s="40">
        <f t="shared" si="5"/>
        <v>0</v>
      </c>
      <c r="AG15" s="40">
        <f t="shared" si="0"/>
        <v>0</v>
      </c>
      <c r="AH15" s="41">
        <f t="shared" si="6"/>
        <v>0</v>
      </c>
      <c r="AI15" s="42">
        <f t="shared" si="1"/>
        <v>0</v>
      </c>
    </row>
    <row r="16" spans="1:35" ht="12.75" hidden="1" customHeight="1" outlineLevel="1">
      <c r="A16" s="16">
        <v>8</v>
      </c>
      <c r="B16" s="32"/>
      <c r="C16" s="31"/>
      <c r="D16" s="32"/>
      <c r="E16" s="32"/>
      <c r="F16" s="32"/>
      <c r="G16" s="31"/>
      <c r="H16" s="31"/>
      <c r="I16" s="29"/>
      <c r="J16" s="33"/>
      <c r="K16" s="32"/>
      <c r="L16" s="35"/>
      <c r="M16" s="35"/>
      <c r="N16" s="35"/>
      <c r="O16" s="32"/>
      <c r="P16" s="32"/>
      <c r="Q16" s="35"/>
      <c r="R16" s="35"/>
      <c r="S16" s="35"/>
      <c r="T16" s="40">
        <f t="shared" si="2"/>
        <v>0</v>
      </c>
      <c r="U16" s="35"/>
      <c r="V16" s="35"/>
      <c r="W16" s="35"/>
      <c r="X16" s="40">
        <f t="shared" si="3"/>
        <v>0</v>
      </c>
      <c r="Y16" s="35"/>
      <c r="Z16" s="35"/>
      <c r="AA16" s="35"/>
      <c r="AB16" s="40">
        <f t="shared" si="4"/>
        <v>0</v>
      </c>
      <c r="AC16" s="35"/>
      <c r="AD16" s="35"/>
      <c r="AE16" s="35"/>
      <c r="AF16" s="40">
        <f t="shared" si="5"/>
        <v>0</v>
      </c>
      <c r="AG16" s="40">
        <f t="shared" si="0"/>
        <v>0</v>
      </c>
      <c r="AH16" s="41">
        <f t="shared" si="6"/>
        <v>0</v>
      </c>
      <c r="AI16" s="42">
        <f t="shared" si="1"/>
        <v>0</v>
      </c>
    </row>
    <row r="17" spans="1:35" ht="12.75" hidden="1" customHeight="1" outlineLevel="1">
      <c r="A17" s="16">
        <v>9</v>
      </c>
      <c r="B17" s="32"/>
      <c r="C17" s="31"/>
      <c r="D17" s="32"/>
      <c r="E17" s="32"/>
      <c r="F17" s="32"/>
      <c r="G17" s="31"/>
      <c r="H17" s="31"/>
      <c r="I17" s="29"/>
      <c r="J17" s="33"/>
      <c r="K17" s="32"/>
      <c r="L17" s="35"/>
      <c r="M17" s="35"/>
      <c r="N17" s="35"/>
      <c r="O17" s="32"/>
      <c r="P17" s="32"/>
      <c r="Q17" s="35"/>
      <c r="R17" s="35"/>
      <c r="S17" s="35"/>
      <c r="T17" s="40">
        <f t="shared" si="2"/>
        <v>0</v>
      </c>
      <c r="U17" s="35"/>
      <c r="V17" s="35"/>
      <c r="W17" s="35"/>
      <c r="X17" s="40">
        <f t="shared" si="3"/>
        <v>0</v>
      </c>
      <c r="Y17" s="35"/>
      <c r="Z17" s="35"/>
      <c r="AA17" s="35"/>
      <c r="AB17" s="40">
        <f t="shared" si="4"/>
        <v>0</v>
      </c>
      <c r="AC17" s="35"/>
      <c r="AD17" s="35"/>
      <c r="AE17" s="35"/>
      <c r="AF17" s="40">
        <f t="shared" si="5"/>
        <v>0</v>
      </c>
      <c r="AG17" s="40">
        <f t="shared" si="0"/>
        <v>0</v>
      </c>
      <c r="AH17" s="41">
        <f t="shared" si="6"/>
        <v>0</v>
      </c>
      <c r="AI17" s="42">
        <f t="shared" si="1"/>
        <v>0</v>
      </c>
    </row>
    <row r="18" spans="1:35" ht="12.75" hidden="1" customHeight="1" outlineLevel="1">
      <c r="A18" s="16">
        <v>10</v>
      </c>
      <c r="B18" s="32"/>
      <c r="C18" s="31"/>
      <c r="D18" s="32"/>
      <c r="E18" s="32"/>
      <c r="F18" s="32"/>
      <c r="G18" s="31"/>
      <c r="H18" s="31"/>
      <c r="I18" s="29"/>
      <c r="J18" s="34"/>
      <c r="K18" s="32"/>
      <c r="L18" s="35"/>
      <c r="M18" s="35"/>
      <c r="N18" s="35"/>
      <c r="O18" s="32"/>
      <c r="P18" s="32"/>
      <c r="Q18" s="35"/>
      <c r="R18" s="35"/>
      <c r="S18" s="35"/>
      <c r="T18" s="40">
        <f t="shared" si="2"/>
        <v>0</v>
      </c>
      <c r="U18" s="35"/>
      <c r="V18" s="35"/>
      <c r="W18" s="35"/>
      <c r="X18" s="40">
        <f t="shared" si="3"/>
        <v>0</v>
      </c>
      <c r="Y18" s="35"/>
      <c r="Z18" s="35"/>
      <c r="AA18" s="35"/>
      <c r="AB18" s="40">
        <f t="shared" si="4"/>
        <v>0</v>
      </c>
      <c r="AC18" s="35"/>
      <c r="AD18" s="35"/>
      <c r="AE18" s="35"/>
      <c r="AF18" s="40">
        <f t="shared" si="5"/>
        <v>0</v>
      </c>
      <c r="AG18" s="40">
        <f t="shared" si="0"/>
        <v>0</v>
      </c>
      <c r="AH18" s="41">
        <f t="shared" si="6"/>
        <v>0</v>
      </c>
      <c r="AI18" s="42">
        <f t="shared" si="1"/>
        <v>0</v>
      </c>
    </row>
    <row r="19" spans="1:35" ht="12.75" customHeight="1" collapsed="1">
      <c r="A19" s="181" t="s">
        <v>56</v>
      </c>
      <c r="B19" s="182"/>
      <c r="C19" s="182"/>
      <c r="D19" s="182"/>
      <c r="E19" s="182"/>
      <c r="F19" s="182"/>
      <c r="G19" s="182"/>
      <c r="H19" s="183"/>
      <c r="I19" s="55">
        <f>SUM(I9:I18)</f>
        <v>0</v>
      </c>
      <c r="J19" s="55">
        <f>SUM(J9:J18)</f>
        <v>0</v>
      </c>
      <c r="K19" s="56"/>
      <c r="L19" s="55">
        <f>SUM(L9:L18)</f>
        <v>0</v>
      </c>
      <c r="M19" s="55">
        <f>SUM(M9:M18)</f>
        <v>0</v>
      </c>
      <c r="N19" s="55">
        <f>SUM(N9:N18)</f>
        <v>0</v>
      </c>
      <c r="O19" s="57"/>
      <c r="P19" s="59"/>
      <c r="Q19" s="55">
        <f t="shared" ref="Q19:AG19" si="7">SUM(Q9:Q18)</f>
        <v>0</v>
      </c>
      <c r="R19" s="55">
        <f t="shared" si="7"/>
        <v>0</v>
      </c>
      <c r="S19" s="55">
        <f t="shared" si="7"/>
        <v>0</v>
      </c>
      <c r="T19" s="60">
        <f t="shared" si="7"/>
        <v>0</v>
      </c>
      <c r="U19" s="55">
        <f t="shared" si="7"/>
        <v>0</v>
      </c>
      <c r="V19" s="55">
        <f t="shared" si="7"/>
        <v>0</v>
      </c>
      <c r="W19" s="55">
        <f t="shared" si="7"/>
        <v>0</v>
      </c>
      <c r="X19" s="60">
        <f t="shared" si="7"/>
        <v>0</v>
      </c>
      <c r="Y19" s="55">
        <f t="shared" si="7"/>
        <v>0</v>
      </c>
      <c r="Z19" s="55">
        <f t="shared" si="7"/>
        <v>0</v>
      </c>
      <c r="AA19" s="55">
        <f t="shared" si="7"/>
        <v>0</v>
      </c>
      <c r="AB19" s="60">
        <f t="shared" si="7"/>
        <v>0</v>
      </c>
      <c r="AC19" s="55">
        <f t="shared" si="7"/>
        <v>0</v>
      </c>
      <c r="AD19" s="55">
        <f t="shared" si="7"/>
        <v>0</v>
      </c>
      <c r="AE19" s="55">
        <f t="shared" si="7"/>
        <v>0</v>
      </c>
      <c r="AF19" s="60">
        <f t="shared" si="7"/>
        <v>0</v>
      </c>
      <c r="AG19" s="53">
        <f t="shared" si="7"/>
        <v>0</v>
      </c>
      <c r="AH19" s="54">
        <f>IF(ISERROR(AG19/I19),0,AG19/I19)</f>
        <v>0</v>
      </c>
      <c r="AI19" s="54">
        <f>IF(ISERROR(AG19/$AG$191),0,AG19/$AG$191)</f>
        <v>0</v>
      </c>
    </row>
    <row r="20" spans="1:35" ht="12.75" customHeight="1">
      <c r="A20" s="36"/>
      <c r="B20" s="187" t="s">
        <v>12</v>
      </c>
      <c r="C20" s="188"/>
      <c r="D20" s="189"/>
      <c r="E20" s="18"/>
      <c r="F20" s="19"/>
      <c r="G20" s="20"/>
      <c r="H20" s="20"/>
      <c r="I20" s="21"/>
      <c r="J20" s="22"/>
      <c r="K20" s="23"/>
      <c r="L20" s="24"/>
      <c r="M20" s="24"/>
      <c r="N20" s="24"/>
      <c r="O20" s="19"/>
      <c r="P20" s="25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6"/>
      <c r="AI20" s="26"/>
    </row>
    <row r="21" spans="1:35" ht="12.75" hidden="1" customHeight="1" outlineLevel="1">
      <c r="A21" s="16">
        <v>1</v>
      </c>
      <c r="B21" s="28"/>
      <c r="C21" s="27"/>
      <c r="D21" s="28"/>
      <c r="E21" s="28"/>
      <c r="F21" s="28"/>
      <c r="G21" s="27"/>
      <c r="H21" s="27"/>
      <c r="I21" s="29"/>
      <c r="J21" s="30"/>
      <c r="K21" s="28"/>
      <c r="L21" s="35"/>
      <c r="M21" s="35"/>
      <c r="N21" s="35"/>
      <c r="O21" s="28"/>
      <c r="P21" s="28"/>
      <c r="Q21" s="35"/>
      <c r="R21" s="35"/>
      <c r="S21" s="35"/>
      <c r="T21" s="40">
        <f>SUM(Q21:S21)</f>
        <v>0</v>
      </c>
      <c r="U21" s="35"/>
      <c r="V21" s="35"/>
      <c r="W21" s="35"/>
      <c r="X21" s="40">
        <f>SUM(U21:W21)</f>
        <v>0</v>
      </c>
      <c r="Y21" s="35"/>
      <c r="Z21" s="35"/>
      <c r="AA21" s="35"/>
      <c r="AB21" s="40">
        <f>SUM(Y21:AA21)</f>
        <v>0</v>
      </c>
      <c r="AC21" s="35"/>
      <c r="AD21" s="35"/>
      <c r="AE21" s="35"/>
      <c r="AF21" s="40">
        <f>SUM(AC21:AE21)</f>
        <v>0</v>
      </c>
      <c r="AG21" s="40">
        <f t="shared" ref="AG21:AG30" si="8">SUM(T21,X21,AB21,AF21)</f>
        <v>0</v>
      </c>
      <c r="AH21" s="41">
        <f>IF(ISERROR(AG21/I21),0,AG21/I21)</f>
        <v>0</v>
      </c>
      <c r="AI21" s="42">
        <f t="shared" ref="AI21:AI30" si="9">IF(ISERROR(AG21/$AG$191),"-",AG21/$AG$191)</f>
        <v>0</v>
      </c>
    </row>
    <row r="22" spans="1:35" ht="12.75" hidden="1" customHeight="1" outlineLevel="1">
      <c r="A22" s="16">
        <v>2</v>
      </c>
      <c r="B22" s="32"/>
      <c r="C22" s="31"/>
      <c r="D22" s="32"/>
      <c r="E22" s="32"/>
      <c r="F22" s="32"/>
      <c r="G22" s="31"/>
      <c r="H22" s="31"/>
      <c r="I22" s="29"/>
      <c r="J22" s="33"/>
      <c r="K22" s="32"/>
      <c r="L22" s="35"/>
      <c r="M22" s="35"/>
      <c r="N22" s="35"/>
      <c r="O22" s="32"/>
      <c r="P22" s="32"/>
      <c r="Q22" s="35"/>
      <c r="R22" s="35"/>
      <c r="S22" s="35"/>
      <c r="T22" s="40">
        <f t="shared" ref="T22:T30" si="10">SUM(Q22:S22)</f>
        <v>0</v>
      </c>
      <c r="U22" s="35"/>
      <c r="V22" s="35"/>
      <c r="W22" s="35"/>
      <c r="X22" s="40">
        <f t="shared" ref="X22:X30" si="11">SUM(U22:W22)</f>
        <v>0</v>
      </c>
      <c r="Y22" s="35"/>
      <c r="Z22" s="35"/>
      <c r="AA22" s="35"/>
      <c r="AB22" s="40">
        <f t="shared" ref="AB22:AB30" si="12">SUM(Y22:AA22)</f>
        <v>0</v>
      </c>
      <c r="AC22" s="35"/>
      <c r="AD22" s="35"/>
      <c r="AE22" s="35"/>
      <c r="AF22" s="40">
        <f t="shared" ref="AF22:AF30" si="13">SUM(AC22:AE22)</f>
        <v>0</v>
      </c>
      <c r="AG22" s="40">
        <f t="shared" si="8"/>
        <v>0</v>
      </c>
      <c r="AH22" s="41">
        <f t="shared" ref="AH22:AH30" si="14">IF(ISERROR(AG22/I22),0,AG22/I22)</f>
        <v>0</v>
      </c>
      <c r="AI22" s="42">
        <f t="shared" si="9"/>
        <v>0</v>
      </c>
    </row>
    <row r="23" spans="1:35" ht="12.75" hidden="1" customHeight="1" outlineLevel="1">
      <c r="A23" s="16">
        <v>3</v>
      </c>
      <c r="B23" s="32"/>
      <c r="C23" s="31"/>
      <c r="D23" s="32"/>
      <c r="E23" s="32"/>
      <c r="F23" s="32"/>
      <c r="G23" s="31"/>
      <c r="H23" s="31"/>
      <c r="I23" s="29"/>
      <c r="J23" s="33"/>
      <c r="K23" s="32"/>
      <c r="L23" s="35"/>
      <c r="M23" s="35"/>
      <c r="N23" s="35"/>
      <c r="O23" s="32"/>
      <c r="P23" s="32"/>
      <c r="Q23" s="35"/>
      <c r="R23" s="35"/>
      <c r="S23" s="35"/>
      <c r="T23" s="40">
        <f t="shared" si="10"/>
        <v>0</v>
      </c>
      <c r="U23" s="35"/>
      <c r="V23" s="35"/>
      <c r="W23" s="35"/>
      <c r="X23" s="40">
        <f t="shared" si="11"/>
        <v>0</v>
      </c>
      <c r="Y23" s="35"/>
      <c r="Z23" s="35"/>
      <c r="AA23" s="35"/>
      <c r="AB23" s="40">
        <f t="shared" si="12"/>
        <v>0</v>
      </c>
      <c r="AC23" s="35"/>
      <c r="AD23" s="35"/>
      <c r="AE23" s="35"/>
      <c r="AF23" s="40">
        <f t="shared" si="13"/>
        <v>0</v>
      </c>
      <c r="AG23" s="40">
        <f t="shared" si="8"/>
        <v>0</v>
      </c>
      <c r="AH23" s="41">
        <f t="shared" si="14"/>
        <v>0</v>
      </c>
      <c r="AI23" s="42">
        <f t="shared" si="9"/>
        <v>0</v>
      </c>
    </row>
    <row r="24" spans="1:35" ht="12.75" hidden="1" customHeight="1" outlineLevel="1">
      <c r="A24" s="16">
        <v>4</v>
      </c>
      <c r="B24" s="32"/>
      <c r="C24" s="31"/>
      <c r="D24" s="32"/>
      <c r="E24" s="32"/>
      <c r="F24" s="32"/>
      <c r="G24" s="31"/>
      <c r="H24" s="31"/>
      <c r="I24" s="29"/>
      <c r="J24" s="33"/>
      <c r="K24" s="32"/>
      <c r="L24" s="35"/>
      <c r="M24" s="35"/>
      <c r="N24" s="35"/>
      <c r="O24" s="32"/>
      <c r="P24" s="32"/>
      <c r="Q24" s="35"/>
      <c r="R24" s="35"/>
      <c r="S24" s="35"/>
      <c r="T24" s="40">
        <f t="shared" si="10"/>
        <v>0</v>
      </c>
      <c r="U24" s="35"/>
      <c r="V24" s="35"/>
      <c r="W24" s="35"/>
      <c r="X24" s="40">
        <f t="shared" si="11"/>
        <v>0</v>
      </c>
      <c r="Y24" s="35"/>
      <c r="Z24" s="35"/>
      <c r="AA24" s="35"/>
      <c r="AB24" s="40">
        <f t="shared" si="12"/>
        <v>0</v>
      </c>
      <c r="AC24" s="35"/>
      <c r="AD24" s="35"/>
      <c r="AE24" s="35"/>
      <c r="AF24" s="40">
        <f t="shared" si="13"/>
        <v>0</v>
      </c>
      <c r="AG24" s="40">
        <f t="shared" si="8"/>
        <v>0</v>
      </c>
      <c r="AH24" s="41">
        <f t="shared" si="14"/>
        <v>0</v>
      </c>
      <c r="AI24" s="42">
        <f t="shared" si="9"/>
        <v>0</v>
      </c>
    </row>
    <row r="25" spans="1:35" ht="12.75" hidden="1" customHeight="1" outlineLevel="1">
      <c r="A25" s="16">
        <v>5</v>
      </c>
      <c r="B25" s="32"/>
      <c r="C25" s="31"/>
      <c r="D25" s="32"/>
      <c r="E25" s="32"/>
      <c r="F25" s="32"/>
      <c r="G25" s="31"/>
      <c r="H25" s="31"/>
      <c r="I25" s="29"/>
      <c r="J25" s="33"/>
      <c r="K25" s="32"/>
      <c r="L25" s="35"/>
      <c r="M25" s="35"/>
      <c r="N25" s="35"/>
      <c r="O25" s="32"/>
      <c r="P25" s="32"/>
      <c r="Q25" s="35"/>
      <c r="R25" s="35"/>
      <c r="S25" s="35"/>
      <c r="T25" s="40">
        <f t="shared" si="10"/>
        <v>0</v>
      </c>
      <c r="U25" s="35"/>
      <c r="V25" s="35"/>
      <c r="W25" s="35"/>
      <c r="X25" s="40">
        <f t="shared" si="11"/>
        <v>0</v>
      </c>
      <c r="Y25" s="35"/>
      <c r="Z25" s="35"/>
      <c r="AA25" s="35"/>
      <c r="AB25" s="40">
        <f t="shared" si="12"/>
        <v>0</v>
      </c>
      <c r="AC25" s="35"/>
      <c r="AD25" s="35"/>
      <c r="AE25" s="35"/>
      <c r="AF25" s="40">
        <f t="shared" si="13"/>
        <v>0</v>
      </c>
      <c r="AG25" s="40">
        <f t="shared" si="8"/>
        <v>0</v>
      </c>
      <c r="AH25" s="41">
        <f t="shared" si="14"/>
        <v>0</v>
      </c>
      <c r="AI25" s="42">
        <f t="shared" si="9"/>
        <v>0</v>
      </c>
    </row>
    <row r="26" spans="1:35" ht="12.75" hidden="1" customHeight="1" outlineLevel="1">
      <c r="A26" s="16">
        <v>6</v>
      </c>
      <c r="B26" s="32"/>
      <c r="C26" s="31"/>
      <c r="D26" s="32"/>
      <c r="E26" s="32"/>
      <c r="F26" s="32"/>
      <c r="G26" s="31"/>
      <c r="H26" s="31"/>
      <c r="I26" s="29"/>
      <c r="J26" s="33"/>
      <c r="K26" s="32"/>
      <c r="L26" s="35"/>
      <c r="M26" s="35"/>
      <c r="N26" s="35"/>
      <c r="O26" s="32"/>
      <c r="P26" s="32"/>
      <c r="Q26" s="35"/>
      <c r="R26" s="35"/>
      <c r="S26" s="35"/>
      <c r="T26" s="40">
        <f t="shared" si="10"/>
        <v>0</v>
      </c>
      <c r="U26" s="35"/>
      <c r="V26" s="35"/>
      <c r="W26" s="35"/>
      <c r="X26" s="40">
        <f t="shared" si="11"/>
        <v>0</v>
      </c>
      <c r="Y26" s="35"/>
      <c r="Z26" s="35"/>
      <c r="AA26" s="35"/>
      <c r="AB26" s="40">
        <f t="shared" si="12"/>
        <v>0</v>
      </c>
      <c r="AC26" s="35"/>
      <c r="AD26" s="35"/>
      <c r="AE26" s="35"/>
      <c r="AF26" s="40">
        <f t="shared" si="13"/>
        <v>0</v>
      </c>
      <c r="AG26" s="40">
        <f t="shared" si="8"/>
        <v>0</v>
      </c>
      <c r="AH26" s="41">
        <f t="shared" si="14"/>
        <v>0</v>
      </c>
      <c r="AI26" s="42">
        <f t="shared" si="9"/>
        <v>0</v>
      </c>
    </row>
    <row r="27" spans="1:35" ht="12.75" hidden="1" customHeight="1" outlineLevel="1">
      <c r="A27" s="16">
        <v>7</v>
      </c>
      <c r="B27" s="32"/>
      <c r="C27" s="31"/>
      <c r="D27" s="32"/>
      <c r="E27" s="32"/>
      <c r="F27" s="32"/>
      <c r="G27" s="31"/>
      <c r="H27" s="31"/>
      <c r="I27" s="29"/>
      <c r="J27" s="33"/>
      <c r="K27" s="32"/>
      <c r="L27" s="35"/>
      <c r="M27" s="35"/>
      <c r="N27" s="35"/>
      <c r="O27" s="32"/>
      <c r="P27" s="32"/>
      <c r="Q27" s="35"/>
      <c r="R27" s="35"/>
      <c r="S27" s="35"/>
      <c r="T27" s="40">
        <f t="shared" si="10"/>
        <v>0</v>
      </c>
      <c r="U27" s="35"/>
      <c r="V27" s="35"/>
      <c r="W27" s="35"/>
      <c r="X27" s="40">
        <f t="shared" si="11"/>
        <v>0</v>
      </c>
      <c r="Y27" s="35"/>
      <c r="Z27" s="35"/>
      <c r="AA27" s="35"/>
      <c r="AB27" s="40">
        <f t="shared" si="12"/>
        <v>0</v>
      </c>
      <c r="AC27" s="35"/>
      <c r="AD27" s="35"/>
      <c r="AE27" s="35"/>
      <c r="AF27" s="40">
        <f t="shared" si="13"/>
        <v>0</v>
      </c>
      <c r="AG27" s="40">
        <f t="shared" si="8"/>
        <v>0</v>
      </c>
      <c r="AH27" s="41">
        <f t="shared" si="14"/>
        <v>0</v>
      </c>
      <c r="AI27" s="42">
        <f t="shared" si="9"/>
        <v>0</v>
      </c>
    </row>
    <row r="28" spans="1:35" ht="12.75" hidden="1" customHeight="1" outlineLevel="1">
      <c r="A28" s="16">
        <v>8</v>
      </c>
      <c r="B28" s="32"/>
      <c r="C28" s="31"/>
      <c r="D28" s="32"/>
      <c r="E28" s="32"/>
      <c r="F28" s="32"/>
      <c r="G28" s="31"/>
      <c r="H28" s="31"/>
      <c r="I28" s="29"/>
      <c r="J28" s="33"/>
      <c r="K28" s="32"/>
      <c r="L28" s="35"/>
      <c r="M28" s="35"/>
      <c r="N28" s="35"/>
      <c r="O28" s="32"/>
      <c r="P28" s="32"/>
      <c r="Q28" s="35"/>
      <c r="R28" s="35"/>
      <c r="S28" s="35"/>
      <c r="T28" s="40">
        <f t="shared" si="10"/>
        <v>0</v>
      </c>
      <c r="U28" s="35"/>
      <c r="V28" s="35"/>
      <c r="W28" s="35"/>
      <c r="X28" s="40">
        <f t="shared" si="11"/>
        <v>0</v>
      </c>
      <c r="Y28" s="35"/>
      <c r="Z28" s="35"/>
      <c r="AA28" s="35"/>
      <c r="AB28" s="40">
        <f t="shared" si="12"/>
        <v>0</v>
      </c>
      <c r="AC28" s="35"/>
      <c r="AD28" s="35"/>
      <c r="AE28" s="35"/>
      <c r="AF28" s="40">
        <f t="shared" si="13"/>
        <v>0</v>
      </c>
      <c r="AG28" s="40">
        <f t="shared" si="8"/>
        <v>0</v>
      </c>
      <c r="AH28" s="41">
        <f t="shared" si="14"/>
        <v>0</v>
      </c>
      <c r="AI28" s="42">
        <f t="shared" si="9"/>
        <v>0</v>
      </c>
    </row>
    <row r="29" spans="1:35" ht="12.75" hidden="1" customHeight="1" outlineLevel="1">
      <c r="A29" s="16">
        <v>9</v>
      </c>
      <c r="B29" s="32"/>
      <c r="C29" s="31"/>
      <c r="D29" s="32"/>
      <c r="E29" s="32"/>
      <c r="F29" s="32"/>
      <c r="G29" s="31"/>
      <c r="H29" s="31"/>
      <c r="I29" s="29"/>
      <c r="J29" s="33"/>
      <c r="K29" s="32"/>
      <c r="L29" s="35"/>
      <c r="M29" s="35"/>
      <c r="N29" s="35"/>
      <c r="O29" s="32"/>
      <c r="P29" s="32"/>
      <c r="Q29" s="35"/>
      <c r="R29" s="35"/>
      <c r="S29" s="35"/>
      <c r="T29" s="40">
        <f t="shared" si="10"/>
        <v>0</v>
      </c>
      <c r="U29" s="35"/>
      <c r="V29" s="35"/>
      <c r="W29" s="35"/>
      <c r="X29" s="40">
        <f t="shared" si="11"/>
        <v>0</v>
      </c>
      <c r="Y29" s="35"/>
      <c r="Z29" s="35"/>
      <c r="AA29" s="35"/>
      <c r="AB29" s="40">
        <f t="shared" si="12"/>
        <v>0</v>
      </c>
      <c r="AC29" s="35"/>
      <c r="AD29" s="35"/>
      <c r="AE29" s="35"/>
      <c r="AF29" s="40">
        <f t="shared" si="13"/>
        <v>0</v>
      </c>
      <c r="AG29" s="40">
        <f t="shared" si="8"/>
        <v>0</v>
      </c>
      <c r="AH29" s="41">
        <f t="shared" si="14"/>
        <v>0</v>
      </c>
      <c r="AI29" s="42">
        <f t="shared" si="9"/>
        <v>0</v>
      </c>
    </row>
    <row r="30" spans="1:35" ht="12.75" hidden="1" customHeight="1" outlineLevel="1">
      <c r="A30" s="16">
        <v>10</v>
      </c>
      <c r="B30" s="32"/>
      <c r="C30" s="31"/>
      <c r="D30" s="32"/>
      <c r="E30" s="32"/>
      <c r="F30" s="32"/>
      <c r="G30" s="31"/>
      <c r="H30" s="31"/>
      <c r="I30" s="29"/>
      <c r="J30" s="34"/>
      <c r="K30" s="32"/>
      <c r="L30" s="35"/>
      <c r="M30" s="35"/>
      <c r="N30" s="35"/>
      <c r="O30" s="32"/>
      <c r="P30" s="32"/>
      <c r="Q30" s="35"/>
      <c r="R30" s="35"/>
      <c r="S30" s="35"/>
      <c r="T30" s="40">
        <f t="shared" si="10"/>
        <v>0</v>
      </c>
      <c r="U30" s="35"/>
      <c r="V30" s="35"/>
      <c r="W30" s="35"/>
      <c r="X30" s="40">
        <f t="shared" si="11"/>
        <v>0</v>
      </c>
      <c r="Y30" s="35"/>
      <c r="Z30" s="35"/>
      <c r="AA30" s="35"/>
      <c r="AB30" s="40">
        <f t="shared" si="12"/>
        <v>0</v>
      </c>
      <c r="AC30" s="35"/>
      <c r="AD30" s="35"/>
      <c r="AE30" s="35"/>
      <c r="AF30" s="40">
        <f t="shared" si="13"/>
        <v>0</v>
      </c>
      <c r="AG30" s="40">
        <f t="shared" si="8"/>
        <v>0</v>
      </c>
      <c r="AH30" s="41">
        <f t="shared" si="14"/>
        <v>0</v>
      </c>
      <c r="AI30" s="42">
        <f t="shared" si="9"/>
        <v>0</v>
      </c>
    </row>
    <row r="31" spans="1:35" ht="12.75" customHeight="1" collapsed="1">
      <c r="A31" s="181" t="s">
        <v>55</v>
      </c>
      <c r="B31" s="182"/>
      <c r="C31" s="182"/>
      <c r="D31" s="182"/>
      <c r="E31" s="182"/>
      <c r="F31" s="182"/>
      <c r="G31" s="182"/>
      <c r="H31" s="183"/>
      <c r="I31" s="55">
        <f>SUM(I21:I30)</f>
        <v>0</v>
      </c>
      <c r="J31" s="55">
        <f>SUM(J21:J30)</f>
        <v>0</v>
      </c>
      <c r="K31" s="56"/>
      <c r="L31" s="55">
        <f>SUM(L21:L30)</f>
        <v>0</v>
      </c>
      <c r="M31" s="55">
        <f>SUM(M21:M30)</f>
        <v>0</v>
      </c>
      <c r="N31" s="55">
        <f>SUM(N21:N30)</f>
        <v>0</v>
      </c>
      <c r="O31" s="57"/>
      <c r="P31" s="59"/>
      <c r="Q31" s="55">
        <f t="shared" ref="Q31:AG31" si="15">SUM(Q21:Q30)</f>
        <v>0</v>
      </c>
      <c r="R31" s="55">
        <f t="shared" si="15"/>
        <v>0</v>
      </c>
      <c r="S31" s="55">
        <f t="shared" si="15"/>
        <v>0</v>
      </c>
      <c r="T31" s="60">
        <f t="shared" si="15"/>
        <v>0</v>
      </c>
      <c r="U31" s="55">
        <f t="shared" si="15"/>
        <v>0</v>
      </c>
      <c r="V31" s="55">
        <f t="shared" si="15"/>
        <v>0</v>
      </c>
      <c r="W31" s="55">
        <f t="shared" si="15"/>
        <v>0</v>
      </c>
      <c r="X31" s="60">
        <f t="shared" si="15"/>
        <v>0</v>
      </c>
      <c r="Y31" s="55">
        <f t="shared" si="15"/>
        <v>0</v>
      </c>
      <c r="Z31" s="55">
        <f t="shared" si="15"/>
        <v>0</v>
      </c>
      <c r="AA31" s="55">
        <f t="shared" si="15"/>
        <v>0</v>
      </c>
      <c r="AB31" s="60">
        <f t="shared" si="15"/>
        <v>0</v>
      </c>
      <c r="AC31" s="55">
        <f t="shared" si="15"/>
        <v>0</v>
      </c>
      <c r="AD31" s="55">
        <f t="shared" si="15"/>
        <v>0</v>
      </c>
      <c r="AE31" s="55">
        <f t="shared" si="15"/>
        <v>0</v>
      </c>
      <c r="AF31" s="60">
        <f t="shared" si="15"/>
        <v>0</v>
      </c>
      <c r="AG31" s="53">
        <f t="shared" si="15"/>
        <v>0</v>
      </c>
      <c r="AH31" s="54">
        <f>IF(ISERROR(AG31/I31),0,AG31/I31)</f>
        <v>0</v>
      </c>
      <c r="AI31" s="54">
        <f>IF(ISERROR(AG31/$AG$191),0,AG31/$AG$191)</f>
        <v>0</v>
      </c>
    </row>
    <row r="32" spans="1:35" ht="12.75" customHeight="1">
      <c r="A32" s="36"/>
      <c r="B32" s="187" t="s">
        <v>13</v>
      </c>
      <c r="C32" s="188"/>
      <c r="D32" s="189"/>
      <c r="E32" s="18"/>
      <c r="F32" s="19"/>
      <c r="G32" s="20"/>
      <c r="H32" s="20"/>
      <c r="I32" s="21"/>
      <c r="J32" s="22"/>
      <c r="K32" s="23"/>
      <c r="L32" s="24"/>
      <c r="M32" s="24"/>
      <c r="N32" s="24"/>
      <c r="O32" s="19"/>
      <c r="P32" s="25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6"/>
      <c r="AI32" s="26"/>
    </row>
    <row r="33" spans="1:35" ht="12.75" hidden="1" customHeight="1" outlineLevel="1">
      <c r="A33" s="16">
        <v>1</v>
      </c>
      <c r="B33" s="28"/>
      <c r="C33" s="27"/>
      <c r="D33" s="28"/>
      <c r="E33" s="28"/>
      <c r="F33" s="28"/>
      <c r="G33" s="27"/>
      <c r="H33" s="27"/>
      <c r="I33" s="29"/>
      <c r="J33" s="30"/>
      <c r="K33" s="28"/>
      <c r="L33" s="35"/>
      <c r="M33" s="35"/>
      <c r="N33" s="35"/>
      <c r="O33" s="28"/>
      <c r="P33" s="28"/>
      <c r="Q33" s="35"/>
      <c r="R33" s="35"/>
      <c r="S33" s="35"/>
      <c r="T33" s="40">
        <f>SUM(Q33:S33)</f>
        <v>0</v>
      </c>
      <c r="U33" s="35"/>
      <c r="V33" s="35"/>
      <c r="W33" s="35"/>
      <c r="X33" s="40">
        <f>SUM(U33:W33)</f>
        <v>0</v>
      </c>
      <c r="Y33" s="35"/>
      <c r="Z33" s="35"/>
      <c r="AA33" s="35"/>
      <c r="AB33" s="40">
        <f>SUM(Y33:AA33)</f>
        <v>0</v>
      </c>
      <c r="AC33" s="35"/>
      <c r="AD33" s="35"/>
      <c r="AE33" s="35"/>
      <c r="AF33" s="40">
        <f>SUM(AC33:AE33)</f>
        <v>0</v>
      </c>
      <c r="AG33" s="40">
        <f t="shared" ref="AG33:AG42" si="16">SUM(T33,X33,AB33,AF33)</f>
        <v>0</v>
      </c>
      <c r="AH33" s="41">
        <f>IF(ISERROR(AG33/I33),0,AG33/I33)</f>
        <v>0</v>
      </c>
      <c r="AI33" s="42">
        <f t="shared" ref="AI33:AI42" si="17">IF(ISERROR(AG33/$AG$191),"-",AG33/$AG$191)</f>
        <v>0</v>
      </c>
    </row>
    <row r="34" spans="1:35" ht="12.75" hidden="1" customHeight="1" outlineLevel="1">
      <c r="A34" s="16">
        <v>2</v>
      </c>
      <c r="B34" s="32"/>
      <c r="C34" s="31"/>
      <c r="D34" s="32"/>
      <c r="E34" s="32"/>
      <c r="F34" s="32"/>
      <c r="G34" s="31"/>
      <c r="H34" s="31"/>
      <c r="I34" s="29"/>
      <c r="J34" s="33"/>
      <c r="K34" s="32"/>
      <c r="L34" s="35"/>
      <c r="M34" s="35"/>
      <c r="N34" s="35"/>
      <c r="O34" s="32"/>
      <c r="P34" s="32"/>
      <c r="Q34" s="35"/>
      <c r="R34" s="35"/>
      <c r="S34" s="35"/>
      <c r="T34" s="40">
        <f t="shared" ref="T34:T42" si="18">SUM(Q34:S34)</f>
        <v>0</v>
      </c>
      <c r="U34" s="35"/>
      <c r="V34" s="35"/>
      <c r="W34" s="35"/>
      <c r="X34" s="40">
        <f t="shared" ref="X34:X42" si="19">SUM(U34:W34)</f>
        <v>0</v>
      </c>
      <c r="Y34" s="35"/>
      <c r="Z34" s="35"/>
      <c r="AA34" s="35"/>
      <c r="AB34" s="40">
        <f t="shared" ref="AB34:AB42" si="20">SUM(Y34:AA34)</f>
        <v>0</v>
      </c>
      <c r="AC34" s="35"/>
      <c r="AD34" s="35"/>
      <c r="AE34" s="35"/>
      <c r="AF34" s="40">
        <f t="shared" ref="AF34:AF42" si="21">SUM(AC34:AE34)</f>
        <v>0</v>
      </c>
      <c r="AG34" s="40">
        <f t="shared" si="16"/>
        <v>0</v>
      </c>
      <c r="AH34" s="41">
        <f t="shared" ref="AH34:AH42" si="22">IF(ISERROR(AG34/I34),0,AG34/I34)</f>
        <v>0</v>
      </c>
      <c r="AI34" s="42">
        <f t="shared" si="17"/>
        <v>0</v>
      </c>
    </row>
    <row r="35" spans="1:35" ht="12.75" hidden="1" customHeight="1" outlineLevel="1">
      <c r="A35" s="16">
        <v>3</v>
      </c>
      <c r="B35" s="32"/>
      <c r="C35" s="31"/>
      <c r="D35" s="32"/>
      <c r="E35" s="32"/>
      <c r="F35" s="32"/>
      <c r="G35" s="31"/>
      <c r="H35" s="31"/>
      <c r="I35" s="29"/>
      <c r="J35" s="33"/>
      <c r="K35" s="32"/>
      <c r="L35" s="35"/>
      <c r="M35" s="35"/>
      <c r="N35" s="35"/>
      <c r="O35" s="32"/>
      <c r="P35" s="32"/>
      <c r="Q35" s="35"/>
      <c r="R35" s="35"/>
      <c r="S35" s="35"/>
      <c r="T35" s="40">
        <f t="shared" si="18"/>
        <v>0</v>
      </c>
      <c r="U35" s="35"/>
      <c r="V35" s="35"/>
      <c r="W35" s="35"/>
      <c r="X35" s="40">
        <f t="shared" si="19"/>
        <v>0</v>
      </c>
      <c r="Y35" s="35"/>
      <c r="Z35" s="35"/>
      <c r="AA35" s="35"/>
      <c r="AB35" s="40">
        <f t="shared" si="20"/>
        <v>0</v>
      </c>
      <c r="AC35" s="35"/>
      <c r="AD35" s="35"/>
      <c r="AE35" s="35"/>
      <c r="AF35" s="40">
        <f t="shared" si="21"/>
        <v>0</v>
      </c>
      <c r="AG35" s="40">
        <f t="shared" si="16"/>
        <v>0</v>
      </c>
      <c r="AH35" s="41">
        <f t="shared" si="22"/>
        <v>0</v>
      </c>
      <c r="AI35" s="42">
        <f t="shared" si="17"/>
        <v>0</v>
      </c>
    </row>
    <row r="36" spans="1:35" ht="12.75" hidden="1" customHeight="1" outlineLevel="1">
      <c r="A36" s="16">
        <v>4</v>
      </c>
      <c r="B36" s="32"/>
      <c r="C36" s="31"/>
      <c r="D36" s="32"/>
      <c r="E36" s="32"/>
      <c r="F36" s="32"/>
      <c r="G36" s="31"/>
      <c r="H36" s="31"/>
      <c r="I36" s="29"/>
      <c r="J36" s="33"/>
      <c r="K36" s="32"/>
      <c r="L36" s="35"/>
      <c r="M36" s="35"/>
      <c r="N36" s="35"/>
      <c r="O36" s="32"/>
      <c r="P36" s="32"/>
      <c r="Q36" s="35"/>
      <c r="R36" s="35"/>
      <c r="S36" s="35"/>
      <c r="T36" s="40">
        <f t="shared" si="18"/>
        <v>0</v>
      </c>
      <c r="U36" s="35"/>
      <c r="V36" s="35"/>
      <c r="W36" s="35"/>
      <c r="X36" s="40">
        <f t="shared" si="19"/>
        <v>0</v>
      </c>
      <c r="Y36" s="35"/>
      <c r="Z36" s="35"/>
      <c r="AA36" s="35"/>
      <c r="AB36" s="40">
        <f t="shared" si="20"/>
        <v>0</v>
      </c>
      <c r="AC36" s="35"/>
      <c r="AD36" s="35"/>
      <c r="AE36" s="35"/>
      <c r="AF36" s="40">
        <f t="shared" si="21"/>
        <v>0</v>
      </c>
      <c r="AG36" s="40">
        <f t="shared" si="16"/>
        <v>0</v>
      </c>
      <c r="AH36" s="41">
        <f t="shared" si="22"/>
        <v>0</v>
      </c>
      <c r="AI36" s="42">
        <f t="shared" si="17"/>
        <v>0</v>
      </c>
    </row>
    <row r="37" spans="1:35" ht="12.75" hidden="1" customHeight="1" outlineLevel="1">
      <c r="A37" s="16">
        <v>5</v>
      </c>
      <c r="B37" s="32"/>
      <c r="C37" s="31"/>
      <c r="D37" s="32"/>
      <c r="E37" s="32"/>
      <c r="F37" s="32"/>
      <c r="G37" s="31"/>
      <c r="H37" s="31"/>
      <c r="I37" s="29"/>
      <c r="J37" s="33"/>
      <c r="K37" s="32"/>
      <c r="L37" s="35"/>
      <c r="M37" s="35"/>
      <c r="N37" s="35"/>
      <c r="O37" s="32"/>
      <c r="P37" s="32"/>
      <c r="Q37" s="35"/>
      <c r="R37" s="35"/>
      <c r="S37" s="35"/>
      <c r="T37" s="40">
        <f t="shared" si="18"/>
        <v>0</v>
      </c>
      <c r="U37" s="35"/>
      <c r="V37" s="35"/>
      <c r="W37" s="35"/>
      <c r="X37" s="40">
        <f t="shared" si="19"/>
        <v>0</v>
      </c>
      <c r="Y37" s="35"/>
      <c r="Z37" s="35"/>
      <c r="AA37" s="35"/>
      <c r="AB37" s="40">
        <f t="shared" si="20"/>
        <v>0</v>
      </c>
      <c r="AC37" s="35"/>
      <c r="AD37" s="35"/>
      <c r="AE37" s="35"/>
      <c r="AF37" s="40">
        <f t="shared" si="21"/>
        <v>0</v>
      </c>
      <c r="AG37" s="40">
        <f t="shared" si="16"/>
        <v>0</v>
      </c>
      <c r="AH37" s="41">
        <f t="shared" si="22"/>
        <v>0</v>
      </c>
      <c r="AI37" s="42">
        <f t="shared" si="17"/>
        <v>0</v>
      </c>
    </row>
    <row r="38" spans="1:35" ht="12.75" hidden="1" customHeight="1" outlineLevel="1">
      <c r="A38" s="16">
        <v>6</v>
      </c>
      <c r="B38" s="32"/>
      <c r="C38" s="31"/>
      <c r="D38" s="32"/>
      <c r="E38" s="32"/>
      <c r="F38" s="32"/>
      <c r="G38" s="31"/>
      <c r="H38" s="31"/>
      <c r="I38" s="29"/>
      <c r="J38" s="33"/>
      <c r="K38" s="32"/>
      <c r="L38" s="35"/>
      <c r="M38" s="35"/>
      <c r="N38" s="35"/>
      <c r="O38" s="32"/>
      <c r="P38" s="32"/>
      <c r="Q38" s="35"/>
      <c r="R38" s="35"/>
      <c r="S38" s="35"/>
      <c r="T38" s="40">
        <f t="shared" si="18"/>
        <v>0</v>
      </c>
      <c r="U38" s="35"/>
      <c r="V38" s="35"/>
      <c r="W38" s="35"/>
      <c r="X38" s="40">
        <f t="shared" si="19"/>
        <v>0</v>
      </c>
      <c r="Y38" s="35"/>
      <c r="Z38" s="35"/>
      <c r="AA38" s="35"/>
      <c r="AB38" s="40">
        <f t="shared" si="20"/>
        <v>0</v>
      </c>
      <c r="AC38" s="35"/>
      <c r="AD38" s="35"/>
      <c r="AE38" s="35"/>
      <c r="AF38" s="40">
        <f t="shared" si="21"/>
        <v>0</v>
      </c>
      <c r="AG38" s="40">
        <f t="shared" si="16"/>
        <v>0</v>
      </c>
      <c r="AH38" s="41">
        <f t="shared" si="22"/>
        <v>0</v>
      </c>
      <c r="AI38" s="42">
        <f t="shared" si="17"/>
        <v>0</v>
      </c>
    </row>
    <row r="39" spans="1:35" ht="12.75" hidden="1" customHeight="1" outlineLevel="1">
      <c r="A39" s="16">
        <v>7</v>
      </c>
      <c r="B39" s="32"/>
      <c r="C39" s="31"/>
      <c r="D39" s="32"/>
      <c r="E39" s="32"/>
      <c r="F39" s="32"/>
      <c r="G39" s="31"/>
      <c r="H39" s="31"/>
      <c r="I39" s="29"/>
      <c r="J39" s="33"/>
      <c r="K39" s="32"/>
      <c r="L39" s="35"/>
      <c r="M39" s="35"/>
      <c r="N39" s="35"/>
      <c r="O39" s="32"/>
      <c r="P39" s="32"/>
      <c r="Q39" s="35"/>
      <c r="R39" s="35"/>
      <c r="S39" s="35"/>
      <c r="T39" s="40">
        <f t="shared" si="18"/>
        <v>0</v>
      </c>
      <c r="U39" s="35"/>
      <c r="V39" s="35"/>
      <c r="W39" s="35"/>
      <c r="X39" s="40">
        <f t="shared" si="19"/>
        <v>0</v>
      </c>
      <c r="Y39" s="35"/>
      <c r="Z39" s="35"/>
      <c r="AA39" s="35"/>
      <c r="AB39" s="40">
        <f t="shared" si="20"/>
        <v>0</v>
      </c>
      <c r="AC39" s="35"/>
      <c r="AD39" s="35"/>
      <c r="AE39" s="35"/>
      <c r="AF39" s="40">
        <f t="shared" si="21"/>
        <v>0</v>
      </c>
      <c r="AG39" s="40">
        <f t="shared" si="16"/>
        <v>0</v>
      </c>
      <c r="AH39" s="41">
        <f t="shared" si="22"/>
        <v>0</v>
      </c>
      <c r="AI39" s="42">
        <f t="shared" si="17"/>
        <v>0</v>
      </c>
    </row>
    <row r="40" spans="1:35" ht="12.75" hidden="1" customHeight="1" outlineLevel="1">
      <c r="A40" s="16">
        <v>8</v>
      </c>
      <c r="B40" s="32"/>
      <c r="C40" s="31"/>
      <c r="D40" s="32"/>
      <c r="E40" s="32"/>
      <c r="F40" s="32"/>
      <c r="G40" s="31"/>
      <c r="H40" s="31"/>
      <c r="I40" s="29"/>
      <c r="J40" s="33"/>
      <c r="K40" s="32"/>
      <c r="L40" s="35"/>
      <c r="M40" s="35"/>
      <c r="N40" s="35"/>
      <c r="O40" s="32"/>
      <c r="P40" s="32"/>
      <c r="Q40" s="35"/>
      <c r="R40" s="35"/>
      <c r="S40" s="35"/>
      <c r="T40" s="40">
        <f t="shared" si="18"/>
        <v>0</v>
      </c>
      <c r="U40" s="35"/>
      <c r="V40" s="35"/>
      <c r="W40" s="35"/>
      <c r="X40" s="40">
        <f t="shared" si="19"/>
        <v>0</v>
      </c>
      <c r="Y40" s="35"/>
      <c r="Z40" s="35"/>
      <c r="AA40" s="35"/>
      <c r="AB40" s="40">
        <f t="shared" si="20"/>
        <v>0</v>
      </c>
      <c r="AC40" s="35"/>
      <c r="AD40" s="35"/>
      <c r="AE40" s="35"/>
      <c r="AF40" s="40">
        <f t="shared" si="21"/>
        <v>0</v>
      </c>
      <c r="AG40" s="40">
        <f t="shared" si="16"/>
        <v>0</v>
      </c>
      <c r="AH40" s="41">
        <f t="shared" si="22"/>
        <v>0</v>
      </c>
      <c r="AI40" s="42">
        <f t="shared" si="17"/>
        <v>0</v>
      </c>
    </row>
    <row r="41" spans="1:35" ht="12.75" hidden="1" customHeight="1" outlineLevel="1">
      <c r="A41" s="16">
        <v>9</v>
      </c>
      <c r="B41" s="32"/>
      <c r="C41" s="31"/>
      <c r="D41" s="32"/>
      <c r="E41" s="32"/>
      <c r="F41" s="32"/>
      <c r="G41" s="31"/>
      <c r="H41" s="31"/>
      <c r="I41" s="29"/>
      <c r="J41" s="33"/>
      <c r="K41" s="32"/>
      <c r="L41" s="35"/>
      <c r="M41" s="35"/>
      <c r="N41" s="35"/>
      <c r="O41" s="32"/>
      <c r="P41" s="32"/>
      <c r="Q41" s="35"/>
      <c r="R41" s="35"/>
      <c r="S41" s="35"/>
      <c r="T41" s="40">
        <f t="shared" si="18"/>
        <v>0</v>
      </c>
      <c r="U41" s="35"/>
      <c r="V41" s="35"/>
      <c r="W41" s="35"/>
      <c r="X41" s="40">
        <f t="shared" si="19"/>
        <v>0</v>
      </c>
      <c r="Y41" s="35"/>
      <c r="Z41" s="35"/>
      <c r="AA41" s="35"/>
      <c r="AB41" s="40">
        <f t="shared" si="20"/>
        <v>0</v>
      </c>
      <c r="AC41" s="35"/>
      <c r="AD41" s="35"/>
      <c r="AE41" s="35"/>
      <c r="AF41" s="40">
        <f t="shared" si="21"/>
        <v>0</v>
      </c>
      <c r="AG41" s="40">
        <f t="shared" si="16"/>
        <v>0</v>
      </c>
      <c r="AH41" s="41">
        <f t="shared" si="22"/>
        <v>0</v>
      </c>
      <c r="AI41" s="42">
        <f t="shared" si="17"/>
        <v>0</v>
      </c>
    </row>
    <row r="42" spans="1:35" ht="12.75" hidden="1" customHeight="1" outlineLevel="1">
      <c r="A42" s="16">
        <v>10</v>
      </c>
      <c r="B42" s="32"/>
      <c r="C42" s="31"/>
      <c r="D42" s="32"/>
      <c r="E42" s="32"/>
      <c r="F42" s="32"/>
      <c r="G42" s="31"/>
      <c r="H42" s="31"/>
      <c r="I42" s="29"/>
      <c r="J42" s="34"/>
      <c r="K42" s="32"/>
      <c r="L42" s="35"/>
      <c r="M42" s="35"/>
      <c r="N42" s="35"/>
      <c r="O42" s="32"/>
      <c r="P42" s="32"/>
      <c r="Q42" s="35"/>
      <c r="R42" s="35"/>
      <c r="S42" s="35"/>
      <c r="T42" s="40">
        <f t="shared" si="18"/>
        <v>0</v>
      </c>
      <c r="U42" s="35"/>
      <c r="V42" s="35"/>
      <c r="W42" s="35"/>
      <c r="X42" s="40">
        <f t="shared" si="19"/>
        <v>0</v>
      </c>
      <c r="Y42" s="35"/>
      <c r="Z42" s="35"/>
      <c r="AA42" s="35"/>
      <c r="AB42" s="40">
        <f t="shared" si="20"/>
        <v>0</v>
      </c>
      <c r="AC42" s="35"/>
      <c r="AD42" s="35"/>
      <c r="AE42" s="35"/>
      <c r="AF42" s="40">
        <f t="shared" si="21"/>
        <v>0</v>
      </c>
      <c r="AG42" s="40">
        <f t="shared" si="16"/>
        <v>0</v>
      </c>
      <c r="AH42" s="41">
        <f t="shared" si="22"/>
        <v>0</v>
      </c>
      <c r="AI42" s="42">
        <f t="shared" si="17"/>
        <v>0</v>
      </c>
    </row>
    <row r="43" spans="1:35" ht="12.75" customHeight="1" collapsed="1">
      <c r="A43" s="181" t="s">
        <v>57</v>
      </c>
      <c r="B43" s="182"/>
      <c r="C43" s="182"/>
      <c r="D43" s="182"/>
      <c r="E43" s="182"/>
      <c r="F43" s="182"/>
      <c r="G43" s="182"/>
      <c r="H43" s="183"/>
      <c r="I43" s="55">
        <f>SUM(I33:I42)</f>
        <v>0</v>
      </c>
      <c r="J43" s="55">
        <f>SUM(J33:J42)</f>
        <v>0</v>
      </c>
      <c r="K43" s="56"/>
      <c r="L43" s="55">
        <f>SUM(L33:L42)</f>
        <v>0</v>
      </c>
      <c r="M43" s="55">
        <f>SUM(M33:M42)</f>
        <v>0</v>
      </c>
      <c r="N43" s="55">
        <f>SUM(N33:N42)</f>
        <v>0</v>
      </c>
      <c r="O43" s="57"/>
      <c r="P43" s="59"/>
      <c r="Q43" s="55">
        <f t="shared" ref="Q43:AG43" si="23">SUM(Q33:Q42)</f>
        <v>0</v>
      </c>
      <c r="R43" s="55">
        <f t="shared" si="23"/>
        <v>0</v>
      </c>
      <c r="S43" s="55">
        <f t="shared" si="23"/>
        <v>0</v>
      </c>
      <c r="T43" s="60">
        <f t="shared" si="23"/>
        <v>0</v>
      </c>
      <c r="U43" s="55">
        <f t="shared" si="23"/>
        <v>0</v>
      </c>
      <c r="V43" s="55">
        <f t="shared" si="23"/>
        <v>0</v>
      </c>
      <c r="W43" s="55">
        <f t="shared" si="23"/>
        <v>0</v>
      </c>
      <c r="X43" s="60">
        <f t="shared" si="23"/>
        <v>0</v>
      </c>
      <c r="Y43" s="55">
        <f t="shared" si="23"/>
        <v>0</v>
      </c>
      <c r="Z43" s="55">
        <f t="shared" si="23"/>
        <v>0</v>
      </c>
      <c r="AA43" s="55">
        <f t="shared" si="23"/>
        <v>0</v>
      </c>
      <c r="AB43" s="60">
        <f t="shared" si="23"/>
        <v>0</v>
      </c>
      <c r="AC43" s="55">
        <f t="shared" si="23"/>
        <v>0</v>
      </c>
      <c r="AD43" s="55">
        <f t="shared" si="23"/>
        <v>0</v>
      </c>
      <c r="AE43" s="55">
        <f t="shared" si="23"/>
        <v>0</v>
      </c>
      <c r="AF43" s="60">
        <f t="shared" si="23"/>
        <v>0</v>
      </c>
      <c r="AG43" s="53">
        <f t="shared" si="23"/>
        <v>0</v>
      </c>
      <c r="AH43" s="54">
        <f>IF(ISERROR(AG43/I43),0,AG43/I43)</f>
        <v>0</v>
      </c>
      <c r="AI43" s="54">
        <f>IF(ISERROR(AG43/$AG$191),0,AG43/$AG$191)</f>
        <v>0</v>
      </c>
    </row>
    <row r="44" spans="1:35" ht="12.75" customHeight="1">
      <c r="A44" s="36"/>
      <c r="B44" s="187" t="s">
        <v>14</v>
      </c>
      <c r="C44" s="188"/>
      <c r="D44" s="189"/>
      <c r="E44" s="18"/>
      <c r="F44" s="19"/>
      <c r="G44" s="20"/>
      <c r="H44" s="20"/>
      <c r="I44" s="21"/>
      <c r="J44" s="22"/>
      <c r="K44" s="23"/>
      <c r="L44" s="24"/>
      <c r="M44" s="24"/>
      <c r="N44" s="24"/>
      <c r="O44" s="19"/>
      <c r="P44" s="25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6"/>
      <c r="AI44" s="26"/>
    </row>
    <row r="45" spans="1:35" ht="12.75" hidden="1" customHeight="1" outlineLevel="1">
      <c r="A45" s="16">
        <v>1</v>
      </c>
      <c r="B45" s="28"/>
      <c r="C45" s="27"/>
      <c r="D45" s="28"/>
      <c r="E45" s="28"/>
      <c r="F45" s="28"/>
      <c r="G45" s="27"/>
      <c r="H45" s="27"/>
      <c r="I45" s="29"/>
      <c r="J45" s="30"/>
      <c r="K45" s="28"/>
      <c r="L45" s="35"/>
      <c r="M45" s="35"/>
      <c r="N45" s="35"/>
      <c r="O45" s="28"/>
      <c r="P45" s="28"/>
      <c r="Q45" s="35"/>
      <c r="R45" s="35"/>
      <c r="S45" s="35"/>
      <c r="T45" s="40">
        <f>SUM(Q45:S45)</f>
        <v>0</v>
      </c>
      <c r="U45" s="35"/>
      <c r="V45" s="35"/>
      <c r="W45" s="35"/>
      <c r="X45" s="40">
        <f>SUM(U45:W45)</f>
        <v>0</v>
      </c>
      <c r="Y45" s="35"/>
      <c r="Z45" s="35"/>
      <c r="AA45" s="35"/>
      <c r="AB45" s="40">
        <f>SUM(Y45:AA45)</f>
        <v>0</v>
      </c>
      <c r="AC45" s="35"/>
      <c r="AD45" s="35"/>
      <c r="AE45" s="35"/>
      <c r="AF45" s="40">
        <f>SUM(AC45:AE45)</f>
        <v>0</v>
      </c>
      <c r="AG45" s="40">
        <f t="shared" ref="AG45:AG54" si="24">SUM(T45,X45,AB45,AF45)</f>
        <v>0</v>
      </c>
      <c r="AH45" s="41">
        <f>IF(ISERROR(AG45/I45),0,AG45/I45)</f>
        <v>0</v>
      </c>
      <c r="AI45" s="42">
        <f t="shared" ref="AI45:AI54" si="25">IF(ISERROR(AG45/$AG$191),"-",AG45/$AG$191)</f>
        <v>0</v>
      </c>
    </row>
    <row r="46" spans="1:35" ht="12.75" hidden="1" customHeight="1" outlineLevel="1">
      <c r="A46" s="16">
        <v>2</v>
      </c>
      <c r="B46" s="32"/>
      <c r="C46" s="31"/>
      <c r="D46" s="32"/>
      <c r="E46" s="32"/>
      <c r="F46" s="32"/>
      <c r="G46" s="31"/>
      <c r="H46" s="31"/>
      <c r="I46" s="29"/>
      <c r="J46" s="33"/>
      <c r="K46" s="32"/>
      <c r="L46" s="35"/>
      <c r="M46" s="35"/>
      <c r="N46" s="35"/>
      <c r="O46" s="32"/>
      <c r="P46" s="32"/>
      <c r="Q46" s="35"/>
      <c r="R46" s="35"/>
      <c r="S46" s="35"/>
      <c r="T46" s="40">
        <f t="shared" ref="T46:T54" si="26">SUM(Q46:S46)</f>
        <v>0</v>
      </c>
      <c r="U46" s="35"/>
      <c r="V46" s="35"/>
      <c r="W46" s="35"/>
      <c r="X46" s="40">
        <f t="shared" ref="X46:X54" si="27">SUM(U46:W46)</f>
        <v>0</v>
      </c>
      <c r="Y46" s="35"/>
      <c r="Z46" s="35"/>
      <c r="AA46" s="35"/>
      <c r="AB46" s="40">
        <f t="shared" ref="AB46:AB54" si="28">SUM(Y46:AA46)</f>
        <v>0</v>
      </c>
      <c r="AC46" s="35"/>
      <c r="AD46" s="35"/>
      <c r="AE46" s="35"/>
      <c r="AF46" s="40">
        <f t="shared" ref="AF46:AF54" si="29">SUM(AC46:AE46)</f>
        <v>0</v>
      </c>
      <c r="AG46" s="40">
        <f t="shared" si="24"/>
        <v>0</v>
      </c>
      <c r="AH46" s="41">
        <f t="shared" ref="AH46:AH54" si="30">IF(ISERROR(AG46/I46),0,AG46/I46)</f>
        <v>0</v>
      </c>
      <c r="AI46" s="42">
        <f t="shared" si="25"/>
        <v>0</v>
      </c>
    </row>
    <row r="47" spans="1:35" ht="12.75" hidden="1" customHeight="1" outlineLevel="1">
      <c r="A47" s="16">
        <v>3</v>
      </c>
      <c r="B47" s="32"/>
      <c r="C47" s="31"/>
      <c r="D47" s="32"/>
      <c r="E47" s="32"/>
      <c r="F47" s="32"/>
      <c r="G47" s="31"/>
      <c r="H47" s="31"/>
      <c r="I47" s="29"/>
      <c r="J47" s="33"/>
      <c r="K47" s="32"/>
      <c r="L47" s="35"/>
      <c r="M47" s="35"/>
      <c r="N47" s="35"/>
      <c r="O47" s="32"/>
      <c r="P47" s="32"/>
      <c r="Q47" s="35"/>
      <c r="R47" s="35"/>
      <c r="S47" s="35"/>
      <c r="T47" s="40">
        <f t="shared" si="26"/>
        <v>0</v>
      </c>
      <c r="U47" s="35"/>
      <c r="V47" s="35"/>
      <c r="W47" s="35"/>
      <c r="X47" s="40">
        <f t="shared" si="27"/>
        <v>0</v>
      </c>
      <c r="Y47" s="35"/>
      <c r="Z47" s="35"/>
      <c r="AA47" s="35"/>
      <c r="AB47" s="40">
        <f t="shared" si="28"/>
        <v>0</v>
      </c>
      <c r="AC47" s="35"/>
      <c r="AD47" s="35"/>
      <c r="AE47" s="35"/>
      <c r="AF47" s="40">
        <f t="shared" si="29"/>
        <v>0</v>
      </c>
      <c r="AG47" s="40">
        <f t="shared" si="24"/>
        <v>0</v>
      </c>
      <c r="AH47" s="41">
        <f t="shared" si="30"/>
        <v>0</v>
      </c>
      <c r="AI47" s="42">
        <f t="shared" si="25"/>
        <v>0</v>
      </c>
    </row>
    <row r="48" spans="1:35" ht="12.75" hidden="1" customHeight="1" outlineLevel="1">
      <c r="A48" s="16">
        <v>4</v>
      </c>
      <c r="B48" s="32"/>
      <c r="C48" s="31"/>
      <c r="D48" s="32"/>
      <c r="E48" s="32"/>
      <c r="F48" s="32"/>
      <c r="G48" s="31"/>
      <c r="H48" s="31"/>
      <c r="I48" s="29"/>
      <c r="J48" s="33"/>
      <c r="K48" s="32"/>
      <c r="L48" s="35"/>
      <c r="M48" s="35"/>
      <c r="N48" s="35"/>
      <c r="O48" s="32"/>
      <c r="P48" s="32"/>
      <c r="Q48" s="35"/>
      <c r="R48" s="35"/>
      <c r="S48" s="35"/>
      <c r="T48" s="40">
        <f t="shared" si="26"/>
        <v>0</v>
      </c>
      <c r="U48" s="35"/>
      <c r="V48" s="35"/>
      <c r="W48" s="35"/>
      <c r="X48" s="40">
        <f t="shared" si="27"/>
        <v>0</v>
      </c>
      <c r="Y48" s="35"/>
      <c r="Z48" s="35"/>
      <c r="AA48" s="35"/>
      <c r="AB48" s="40">
        <f t="shared" si="28"/>
        <v>0</v>
      </c>
      <c r="AC48" s="35"/>
      <c r="AD48" s="35"/>
      <c r="AE48" s="35"/>
      <c r="AF48" s="40">
        <f t="shared" si="29"/>
        <v>0</v>
      </c>
      <c r="AG48" s="40">
        <f t="shared" si="24"/>
        <v>0</v>
      </c>
      <c r="AH48" s="41">
        <f t="shared" si="30"/>
        <v>0</v>
      </c>
      <c r="AI48" s="42">
        <f t="shared" si="25"/>
        <v>0</v>
      </c>
    </row>
    <row r="49" spans="1:35" ht="12.75" hidden="1" customHeight="1" outlineLevel="1">
      <c r="A49" s="16">
        <v>5</v>
      </c>
      <c r="B49" s="32"/>
      <c r="C49" s="31"/>
      <c r="D49" s="32"/>
      <c r="E49" s="32"/>
      <c r="F49" s="32"/>
      <c r="G49" s="31"/>
      <c r="H49" s="31"/>
      <c r="I49" s="29"/>
      <c r="J49" s="33"/>
      <c r="K49" s="32"/>
      <c r="L49" s="35"/>
      <c r="M49" s="35"/>
      <c r="N49" s="35"/>
      <c r="O49" s="32"/>
      <c r="P49" s="32"/>
      <c r="Q49" s="35"/>
      <c r="R49" s="35"/>
      <c r="S49" s="35"/>
      <c r="T49" s="40">
        <f t="shared" si="26"/>
        <v>0</v>
      </c>
      <c r="U49" s="35"/>
      <c r="V49" s="35"/>
      <c r="W49" s="35"/>
      <c r="X49" s="40">
        <f t="shared" si="27"/>
        <v>0</v>
      </c>
      <c r="Y49" s="35"/>
      <c r="Z49" s="35"/>
      <c r="AA49" s="35"/>
      <c r="AB49" s="40">
        <f t="shared" si="28"/>
        <v>0</v>
      </c>
      <c r="AC49" s="35"/>
      <c r="AD49" s="35"/>
      <c r="AE49" s="35"/>
      <c r="AF49" s="40">
        <f t="shared" si="29"/>
        <v>0</v>
      </c>
      <c r="AG49" s="40">
        <f t="shared" si="24"/>
        <v>0</v>
      </c>
      <c r="AH49" s="41">
        <f t="shared" si="30"/>
        <v>0</v>
      </c>
      <c r="AI49" s="42">
        <f t="shared" si="25"/>
        <v>0</v>
      </c>
    </row>
    <row r="50" spans="1:35" ht="12.75" hidden="1" customHeight="1" outlineLevel="1">
      <c r="A50" s="16">
        <v>6</v>
      </c>
      <c r="B50" s="32"/>
      <c r="C50" s="31"/>
      <c r="D50" s="32"/>
      <c r="E50" s="32"/>
      <c r="F50" s="32"/>
      <c r="G50" s="31"/>
      <c r="H50" s="31"/>
      <c r="I50" s="29"/>
      <c r="J50" s="33"/>
      <c r="K50" s="32"/>
      <c r="L50" s="35"/>
      <c r="M50" s="35"/>
      <c r="N50" s="35"/>
      <c r="O50" s="32"/>
      <c r="P50" s="32"/>
      <c r="Q50" s="35"/>
      <c r="R50" s="35"/>
      <c r="S50" s="35"/>
      <c r="T50" s="40">
        <f t="shared" si="26"/>
        <v>0</v>
      </c>
      <c r="U50" s="35"/>
      <c r="V50" s="35"/>
      <c r="W50" s="35"/>
      <c r="X50" s="40">
        <f t="shared" si="27"/>
        <v>0</v>
      </c>
      <c r="Y50" s="35"/>
      <c r="Z50" s="35"/>
      <c r="AA50" s="35"/>
      <c r="AB50" s="40">
        <f t="shared" si="28"/>
        <v>0</v>
      </c>
      <c r="AC50" s="35"/>
      <c r="AD50" s="35"/>
      <c r="AE50" s="35"/>
      <c r="AF50" s="40">
        <f t="shared" si="29"/>
        <v>0</v>
      </c>
      <c r="AG50" s="40">
        <f t="shared" si="24"/>
        <v>0</v>
      </c>
      <c r="AH50" s="41">
        <f t="shared" si="30"/>
        <v>0</v>
      </c>
      <c r="AI50" s="42">
        <f t="shared" si="25"/>
        <v>0</v>
      </c>
    </row>
    <row r="51" spans="1:35" ht="12.75" hidden="1" customHeight="1" outlineLevel="1">
      <c r="A51" s="16">
        <v>7</v>
      </c>
      <c r="B51" s="32"/>
      <c r="C51" s="31"/>
      <c r="D51" s="32"/>
      <c r="E51" s="32"/>
      <c r="F51" s="32"/>
      <c r="G51" s="31"/>
      <c r="H51" s="31"/>
      <c r="I51" s="29"/>
      <c r="J51" s="33"/>
      <c r="K51" s="32"/>
      <c r="L51" s="35"/>
      <c r="M51" s="35"/>
      <c r="N51" s="35"/>
      <c r="O51" s="32"/>
      <c r="P51" s="32"/>
      <c r="Q51" s="35"/>
      <c r="R51" s="35"/>
      <c r="S51" s="35"/>
      <c r="T51" s="40">
        <f t="shared" si="26"/>
        <v>0</v>
      </c>
      <c r="U51" s="35"/>
      <c r="V51" s="35"/>
      <c r="W51" s="35"/>
      <c r="X51" s="40">
        <f t="shared" si="27"/>
        <v>0</v>
      </c>
      <c r="Y51" s="35"/>
      <c r="Z51" s="35"/>
      <c r="AA51" s="35"/>
      <c r="AB51" s="40">
        <f t="shared" si="28"/>
        <v>0</v>
      </c>
      <c r="AC51" s="35"/>
      <c r="AD51" s="35"/>
      <c r="AE51" s="35"/>
      <c r="AF51" s="40">
        <f t="shared" si="29"/>
        <v>0</v>
      </c>
      <c r="AG51" s="40">
        <f t="shared" si="24"/>
        <v>0</v>
      </c>
      <c r="AH51" s="41">
        <f t="shared" si="30"/>
        <v>0</v>
      </c>
      <c r="AI51" s="42">
        <f t="shared" si="25"/>
        <v>0</v>
      </c>
    </row>
    <row r="52" spans="1:35" ht="12.75" hidden="1" customHeight="1" outlineLevel="1">
      <c r="A52" s="16">
        <v>8</v>
      </c>
      <c r="B52" s="32"/>
      <c r="C52" s="31"/>
      <c r="D52" s="32"/>
      <c r="E52" s="32"/>
      <c r="F52" s="32"/>
      <c r="G52" s="31"/>
      <c r="H52" s="31"/>
      <c r="I52" s="29"/>
      <c r="J52" s="33"/>
      <c r="K52" s="32"/>
      <c r="L52" s="35"/>
      <c r="M52" s="35"/>
      <c r="N52" s="35"/>
      <c r="O52" s="32"/>
      <c r="P52" s="32"/>
      <c r="Q52" s="35"/>
      <c r="R52" s="35"/>
      <c r="S52" s="35"/>
      <c r="T52" s="40">
        <f t="shared" si="26"/>
        <v>0</v>
      </c>
      <c r="U52" s="35"/>
      <c r="V52" s="35"/>
      <c r="W52" s="35"/>
      <c r="X52" s="40">
        <f t="shared" si="27"/>
        <v>0</v>
      </c>
      <c r="Y52" s="35"/>
      <c r="Z52" s="35"/>
      <c r="AA52" s="35"/>
      <c r="AB52" s="40">
        <f t="shared" si="28"/>
        <v>0</v>
      </c>
      <c r="AC52" s="35"/>
      <c r="AD52" s="35"/>
      <c r="AE52" s="35"/>
      <c r="AF52" s="40">
        <f t="shared" si="29"/>
        <v>0</v>
      </c>
      <c r="AG52" s="40">
        <f t="shared" si="24"/>
        <v>0</v>
      </c>
      <c r="AH52" s="41">
        <f t="shared" si="30"/>
        <v>0</v>
      </c>
      <c r="AI52" s="42">
        <f t="shared" si="25"/>
        <v>0</v>
      </c>
    </row>
    <row r="53" spans="1:35" ht="12.75" hidden="1" customHeight="1" outlineLevel="1">
      <c r="A53" s="16">
        <v>9</v>
      </c>
      <c r="B53" s="32"/>
      <c r="C53" s="31"/>
      <c r="D53" s="32"/>
      <c r="E53" s="32"/>
      <c r="F53" s="32"/>
      <c r="G53" s="31"/>
      <c r="H53" s="31"/>
      <c r="I53" s="29"/>
      <c r="J53" s="33"/>
      <c r="K53" s="32"/>
      <c r="L53" s="35"/>
      <c r="M53" s="35"/>
      <c r="N53" s="35"/>
      <c r="O53" s="32"/>
      <c r="P53" s="32"/>
      <c r="Q53" s="35"/>
      <c r="R53" s="35"/>
      <c r="S53" s="35"/>
      <c r="T53" s="40">
        <f t="shared" si="26"/>
        <v>0</v>
      </c>
      <c r="U53" s="35"/>
      <c r="V53" s="35"/>
      <c r="W53" s="35"/>
      <c r="X53" s="40">
        <f t="shared" si="27"/>
        <v>0</v>
      </c>
      <c r="Y53" s="35"/>
      <c r="Z53" s="35"/>
      <c r="AA53" s="35"/>
      <c r="AB53" s="40">
        <f t="shared" si="28"/>
        <v>0</v>
      </c>
      <c r="AC53" s="35"/>
      <c r="AD53" s="35"/>
      <c r="AE53" s="35"/>
      <c r="AF53" s="40">
        <f t="shared" si="29"/>
        <v>0</v>
      </c>
      <c r="AG53" s="40">
        <f t="shared" si="24"/>
        <v>0</v>
      </c>
      <c r="AH53" s="41">
        <f t="shared" si="30"/>
        <v>0</v>
      </c>
      <c r="AI53" s="42">
        <f t="shared" si="25"/>
        <v>0</v>
      </c>
    </row>
    <row r="54" spans="1:35" ht="12.75" hidden="1" customHeight="1" outlineLevel="1">
      <c r="A54" s="16">
        <v>10</v>
      </c>
      <c r="B54" s="32"/>
      <c r="C54" s="31"/>
      <c r="D54" s="32"/>
      <c r="E54" s="32"/>
      <c r="F54" s="32"/>
      <c r="G54" s="31"/>
      <c r="H54" s="31"/>
      <c r="I54" s="29"/>
      <c r="J54" s="34"/>
      <c r="K54" s="32"/>
      <c r="L54" s="35"/>
      <c r="M54" s="35"/>
      <c r="N54" s="35"/>
      <c r="O54" s="32"/>
      <c r="P54" s="32"/>
      <c r="Q54" s="35"/>
      <c r="R54" s="35"/>
      <c r="S54" s="35"/>
      <c r="T54" s="40">
        <f t="shared" si="26"/>
        <v>0</v>
      </c>
      <c r="U54" s="35"/>
      <c r="V54" s="35"/>
      <c r="W54" s="35"/>
      <c r="X54" s="40">
        <f t="shared" si="27"/>
        <v>0</v>
      </c>
      <c r="Y54" s="35"/>
      <c r="Z54" s="35"/>
      <c r="AA54" s="35"/>
      <c r="AB54" s="40">
        <f t="shared" si="28"/>
        <v>0</v>
      </c>
      <c r="AC54" s="35"/>
      <c r="AD54" s="35"/>
      <c r="AE54" s="35"/>
      <c r="AF54" s="40">
        <f t="shared" si="29"/>
        <v>0</v>
      </c>
      <c r="AG54" s="40">
        <f t="shared" si="24"/>
        <v>0</v>
      </c>
      <c r="AH54" s="41">
        <f t="shared" si="30"/>
        <v>0</v>
      </c>
      <c r="AI54" s="42">
        <f t="shared" si="25"/>
        <v>0</v>
      </c>
    </row>
    <row r="55" spans="1:35" ht="12.75" customHeight="1" collapsed="1">
      <c r="A55" s="181" t="s">
        <v>58</v>
      </c>
      <c r="B55" s="182"/>
      <c r="C55" s="182"/>
      <c r="D55" s="182"/>
      <c r="E55" s="182"/>
      <c r="F55" s="182"/>
      <c r="G55" s="182"/>
      <c r="H55" s="183"/>
      <c r="I55" s="55">
        <f>SUM(I45:I54)</f>
        <v>0</v>
      </c>
      <c r="J55" s="55">
        <f>SUM(J45:J54)</f>
        <v>0</v>
      </c>
      <c r="K55" s="56"/>
      <c r="L55" s="55">
        <f>SUM(L45:L54)</f>
        <v>0</v>
      </c>
      <c r="M55" s="55">
        <f>SUM(M45:M54)</f>
        <v>0</v>
      </c>
      <c r="N55" s="55">
        <f>SUM(N45:N54)</f>
        <v>0</v>
      </c>
      <c r="O55" s="57"/>
      <c r="P55" s="59"/>
      <c r="Q55" s="55">
        <f t="shared" ref="Q55:AG55" si="31">SUM(Q45:Q54)</f>
        <v>0</v>
      </c>
      <c r="R55" s="55">
        <f t="shared" si="31"/>
        <v>0</v>
      </c>
      <c r="S55" s="55">
        <f t="shared" si="31"/>
        <v>0</v>
      </c>
      <c r="T55" s="60">
        <f t="shared" si="31"/>
        <v>0</v>
      </c>
      <c r="U55" s="55">
        <f t="shared" si="31"/>
        <v>0</v>
      </c>
      <c r="V55" s="55">
        <f t="shared" si="31"/>
        <v>0</v>
      </c>
      <c r="W55" s="55">
        <f t="shared" si="31"/>
        <v>0</v>
      </c>
      <c r="X55" s="60">
        <f t="shared" si="31"/>
        <v>0</v>
      </c>
      <c r="Y55" s="55">
        <f t="shared" si="31"/>
        <v>0</v>
      </c>
      <c r="Z55" s="55">
        <f t="shared" si="31"/>
        <v>0</v>
      </c>
      <c r="AA55" s="55">
        <f t="shared" si="31"/>
        <v>0</v>
      </c>
      <c r="AB55" s="60">
        <f t="shared" si="31"/>
        <v>0</v>
      </c>
      <c r="AC55" s="55">
        <f t="shared" si="31"/>
        <v>0</v>
      </c>
      <c r="AD55" s="55">
        <f t="shared" si="31"/>
        <v>0</v>
      </c>
      <c r="AE55" s="55">
        <f t="shared" si="31"/>
        <v>0</v>
      </c>
      <c r="AF55" s="60">
        <f t="shared" si="31"/>
        <v>0</v>
      </c>
      <c r="AG55" s="53">
        <f t="shared" si="31"/>
        <v>0</v>
      </c>
      <c r="AH55" s="54">
        <f>IF(ISERROR(AG55/I55),0,AG55/I55)</f>
        <v>0</v>
      </c>
      <c r="AI55" s="54">
        <f>IF(ISERROR(AG55/$AG$191),0,AG55/$AG$191)</f>
        <v>0</v>
      </c>
    </row>
    <row r="56" spans="1:35" ht="12.75" customHeight="1">
      <c r="A56" s="36"/>
      <c r="B56" s="187" t="s">
        <v>59</v>
      </c>
      <c r="C56" s="188"/>
      <c r="D56" s="189"/>
      <c r="E56" s="18"/>
      <c r="F56" s="19"/>
      <c r="G56" s="20"/>
      <c r="H56" s="20"/>
      <c r="I56" s="21"/>
      <c r="J56" s="22"/>
      <c r="K56" s="23"/>
      <c r="L56" s="24"/>
      <c r="M56" s="24"/>
      <c r="N56" s="24"/>
      <c r="O56" s="19"/>
      <c r="P56" s="25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6"/>
      <c r="AI56" s="26"/>
    </row>
    <row r="57" spans="1:35" ht="12.75" hidden="1" customHeight="1" outlineLevel="1">
      <c r="A57" s="16">
        <v>1</v>
      </c>
      <c r="B57" s="28"/>
      <c r="C57" s="27"/>
      <c r="D57" s="28"/>
      <c r="E57" s="28"/>
      <c r="F57" s="28"/>
      <c r="G57" s="27"/>
      <c r="H57" s="27"/>
      <c r="I57" s="29"/>
      <c r="J57" s="30"/>
      <c r="K57" s="28"/>
      <c r="L57" s="35"/>
      <c r="M57" s="35"/>
      <c r="N57" s="35"/>
      <c r="O57" s="28"/>
      <c r="P57" s="28"/>
      <c r="Q57" s="35"/>
      <c r="R57" s="35"/>
      <c r="S57" s="35"/>
      <c r="T57" s="40">
        <f>SUM(Q57:S57)</f>
        <v>0</v>
      </c>
      <c r="U57" s="35"/>
      <c r="V57" s="35"/>
      <c r="W57" s="35"/>
      <c r="X57" s="40">
        <f>SUM(U57:W57)</f>
        <v>0</v>
      </c>
      <c r="Y57" s="35"/>
      <c r="Z57" s="35"/>
      <c r="AA57" s="35"/>
      <c r="AB57" s="40">
        <f>SUM(Y57:AA57)</f>
        <v>0</v>
      </c>
      <c r="AC57" s="35"/>
      <c r="AD57" s="35"/>
      <c r="AE57" s="35"/>
      <c r="AF57" s="40">
        <f>SUM(AC57:AE57)</f>
        <v>0</v>
      </c>
      <c r="AG57" s="40">
        <f t="shared" ref="AG57:AG66" si="32">SUM(T57,X57,AB57,AF57)</f>
        <v>0</v>
      </c>
      <c r="AH57" s="41">
        <f>IF(ISERROR(AG57/I57),0,AG57/I57)</f>
        <v>0</v>
      </c>
      <c r="AI57" s="42">
        <f t="shared" ref="AI57:AI66" si="33">IF(ISERROR(AG57/$AG$191),"-",AG57/$AG$191)</f>
        <v>0</v>
      </c>
    </row>
    <row r="58" spans="1:35" ht="12.75" hidden="1" customHeight="1" outlineLevel="1">
      <c r="A58" s="16">
        <v>2</v>
      </c>
      <c r="B58" s="32"/>
      <c r="C58" s="31"/>
      <c r="D58" s="32"/>
      <c r="E58" s="32"/>
      <c r="F58" s="32"/>
      <c r="G58" s="31"/>
      <c r="H58" s="31"/>
      <c r="I58" s="29"/>
      <c r="J58" s="33"/>
      <c r="K58" s="32"/>
      <c r="L58" s="35"/>
      <c r="M58" s="35"/>
      <c r="N58" s="35"/>
      <c r="O58" s="32"/>
      <c r="P58" s="32"/>
      <c r="Q58" s="35"/>
      <c r="R58" s="35"/>
      <c r="S58" s="35"/>
      <c r="T58" s="40">
        <f t="shared" ref="T58:T66" si="34">SUM(Q58:S58)</f>
        <v>0</v>
      </c>
      <c r="U58" s="35"/>
      <c r="V58" s="35"/>
      <c r="W58" s="35"/>
      <c r="X58" s="40">
        <f t="shared" ref="X58:X66" si="35">SUM(U58:W58)</f>
        <v>0</v>
      </c>
      <c r="Y58" s="35"/>
      <c r="Z58" s="35"/>
      <c r="AA58" s="35"/>
      <c r="AB58" s="40">
        <f t="shared" ref="AB58:AB66" si="36">SUM(Y58:AA58)</f>
        <v>0</v>
      </c>
      <c r="AC58" s="35"/>
      <c r="AD58" s="35"/>
      <c r="AE58" s="35"/>
      <c r="AF58" s="40">
        <f t="shared" ref="AF58:AF66" si="37">SUM(AC58:AE58)</f>
        <v>0</v>
      </c>
      <c r="AG58" s="40">
        <f t="shared" si="32"/>
        <v>0</v>
      </c>
      <c r="AH58" s="41">
        <f t="shared" ref="AH58:AH66" si="38">IF(ISERROR(AG58/I58),0,AG58/I58)</f>
        <v>0</v>
      </c>
      <c r="AI58" s="42">
        <f t="shared" si="33"/>
        <v>0</v>
      </c>
    </row>
    <row r="59" spans="1:35" ht="12.75" hidden="1" customHeight="1" outlineLevel="1">
      <c r="A59" s="16">
        <v>3</v>
      </c>
      <c r="B59" s="32"/>
      <c r="C59" s="31"/>
      <c r="D59" s="32"/>
      <c r="E59" s="32"/>
      <c r="F59" s="32"/>
      <c r="G59" s="31"/>
      <c r="H59" s="31"/>
      <c r="I59" s="29"/>
      <c r="J59" s="33"/>
      <c r="K59" s="32"/>
      <c r="L59" s="35"/>
      <c r="M59" s="35"/>
      <c r="N59" s="35"/>
      <c r="O59" s="32"/>
      <c r="P59" s="32"/>
      <c r="Q59" s="35"/>
      <c r="R59" s="35"/>
      <c r="S59" s="35"/>
      <c r="T59" s="40">
        <f t="shared" si="34"/>
        <v>0</v>
      </c>
      <c r="U59" s="35"/>
      <c r="V59" s="35"/>
      <c r="W59" s="35"/>
      <c r="X59" s="40">
        <f t="shared" si="35"/>
        <v>0</v>
      </c>
      <c r="Y59" s="35"/>
      <c r="Z59" s="35"/>
      <c r="AA59" s="35"/>
      <c r="AB59" s="40">
        <f t="shared" si="36"/>
        <v>0</v>
      </c>
      <c r="AC59" s="35"/>
      <c r="AD59" s="35"/>
      <c r="AE59" s="35"/>
      <c r="AF59" s="40">
        <f t="shared" si="37"/>
        <v>0</v>
      </c>
      <c r="AG59" s="40">
        <f t="shared" si="32"/>
        <v>0</v>
      </c>
      <c r="AH59" s="41">
        <f t="shared" si="38"/>
        <v>0</v>
      </c>
      <c r="AI59" s="42">
        <f t="shared" si="33"/>
        <v>0</v>
      </c>
    </row>
    <row r="60" spans="1:35" ht="12.75" hidden="1" customHeight="1" outlineLevel="1">
      <c r="A60" s="16">
        <v>4</v>
      </c>
      <c r="B60" s="32"/>
      <c r="C60" s="31"/>
      <c r="D60" s="32"/>
      <c r="E60" s="32"/>
      <c r="F60" s="32"/>
      <c r="G60" s="31"/>
      <c r="H60" s="31"/>
      <c r="I60" s="29"/>
      <c r="J60" s="33"/>
      <c r="K60" s="32"/>
      <c r="L60" s="35"/>
      <c r="M60" s="35"/>
      <c r="N60" s="35"/>
      <c r="O60" s="32"/>
      <c r="P60" s="32"/>
      <c r="Q60" s="35"/>
      <c r="R60" s="35"/>
      <c r="S60" s="35"/>
      <c r="T60" s="40">
        <f t="shared" si="34"/>
        <v>0</v>
      </c>
      <c r="U60" s="35"/>
      <c r="V60" s="35"/>
      <c r="W60" s="35"/>
      <c r="X60" s="40">
        <f t="shared" si="35"/>
        <v>0</v>
      </c>
      <c r="Y60" s="35"/>
      <c r="Z60" s="35"/>
      <c r="AA60" s="35"/>
      <c r="AB60" s="40">
        <f t="shared" si="36"/>
        <v>0</v>
      </c>
      <c r="AC60" s="35"/>
      <c r="AD60" s="35"/>
      <c r="AE60" s="35"/>
      <c r="AF60" s="40">
        <f t="shared" si="37"/>
        <v>0</v>
      </c>
      <c r="AG60" s="40">
        <f t="shared" si="32"/>
        <v>0</v>
      </c>
      <c r="AH60" s="41">
        <f t="shared" si="38"/>
        <v>0</v>
      </c>
      <c r="AI60" s="42">
        <f t="shared" si="33"/>
        <v>0</v>
      </c>
    </row>
    <row r="61" spans="1:35" ht="12.75" hidden="1" customHeight="1" outlineLevel="1">
      <c r="A61" s="16">
        <v>5</v>
      </c>
      <c r="B61" s="32"/>
      <c r="C61" s="31"/>
      <c r="D61" s="32"/>
      <c r="E61" s="32"/>
      <c r="F61" s="32"/>
      <c r="G61" s="31"/>
      <c r="H61" s="31"/>
      <c r="I61" s="29"/>
      <c r="J61" s="33"/>
      <c r="K61" s="32"/>
      <c r="L61" s="35"/>
      <c r="M61" s="35"/>
      <c r="N61" s="35"/>
      <c r="O61" s="32"/>
      <c r="P61" s="32"/>
      <c r="Q61" s="35"/>
      <c r="R61" s="35"/>
      <c r="S61" s="35"/>
      <c r="T61" s="40">
        <f t="shared" si="34"/>
        <v>0</v>
      </c>
      <c r="U61" s="35"/>
      <c r="V61" s="35"/>
      <c r="W61" s="35"/>
      <c r="X61" s="40">
        <f t="shared" si="35"/>
        <v>0</v>
      </c>
      <c r="Y61" s="35"/>
      <c r="Z61" s="35"/>
      <c r="AA61" s="35"/>
      <c r="AB61" s="40">
        <f t="shared" si="36"/>
        <v>0</v>
      </c>
      <c r="AC61" s="35"/>
      <c r="AD61" s="35"/>
      <c r="AE61" s="35"/>
      <c r="AF61" s="40">
        <f t="shared" si="37"/>
        <v>0</v>
      </c>
      <c r="AG61" s="40">
        <f t="shared" si="32"/>
        <v>0</v>
      </c>
      <c r="AH61" s="41">
        <f t="shared" si="38"/>
        <v>0</v>
      </c>
      <c r="AI61" s="42">
        <f t="shared" si="33"/>
        <v>0</v>
      </c>
    </row>
    <row r="62" spans="1:35" ht="12.75" hidden="1" customHeight="1" outlineLevel="1">
      <c r="A62" s="16">
        <v>6</v>
      </c>
      <c r="B62" s="32"/>
      <c r="C62" s="31"/>
      <c r="D62" s="32"/>
      <c r="E62" s="32"/>
      <c r="F62" s="32"/>
      <c r="G62" s="31"/>
      <c r="H62" s="31"/>
      <c r="I62" s="29"/>
      <c r="J62" s="33"/>
      <c r="K62" s="32"/>
      <c r="L62" s="35"/>
      <c r="M62" s="35"/>
      <c r="N62" s="35"/>
      <c r="O62" s="32"/>
      <c r="P62" s="32"/>
      <c r="Q62" s="35"/>
      <c r="R62" s="35"/>
      <c r="S62" s="35"/>
      <c r="T62" s="40">
        <f t="shared" si="34"/>
        <v>0</v>
      </c>
      <c r="U62" s="35"/>
      <c r="V62" s="35"/>
      <c r="W62" s="35"/>
      <c r="X62" s="40">
        <f t="shared" si="35"/>
        <v>0</v>
      </c>
      <c r="Y62" s="35"/>
      <c r="Z62" s="35"/>
      <c r="AA62" s="35"/>
      <c r="AB62" s="40">
        <f t="shared" si="36"/>
        <v>0</v>
      </c>
      <c r="AC62" s="35"/>
      <c r="AD62" s="35"/>
      <c r="AE62" s="35"/>
      <c r="AF62" s="40">
        <f t="shared" si="37"/>
        <v>0</v>
      </c>
      <c r="AG62" s="40">
        <f t="shared" si="32"/>
        <v>0</v>
      </c>
      <c r="AH62" s="41">
        <f t="shared" si="38"/>
        <v>0</v>
      </c>
      <c r="AI62" s="42">
        <f t="shared" si="33"/>
        <v>0</v>
      </c>
    </row>
    <row r="63" spans="1:35" ht="12.75" hidden="1" customHeight="1" outlineLevel="1">
      <c r="A63" s="16">
        <v>7</v>
      </c>
      <c r="B63" s="32"/>
      <c r="C63" s="31"/>
      <c r="D63" s="32"/>
      <c r="E63" s="32"/>
      <c r="F63" s="32"/>
      <c r="G63" s="31"/>
      <c r="H63" s="31"/>
      <c r="I63" s="29"/>
      <c r="J63" s="33"/>
      <c r="K63" s="32"/>
      <c r="L63" s="35"/>
      <c r="M63" s="35"/>
      <c r="N63" s="35"/>
      <c r="O63" s="32"/>
      <c r="P63" s="32"/>
      <c r="Q63" s="35"/>
      <c r="R63" s="35"/>
      <c r="S63" s="35"/>
      <c r="T63" s="40">
        <f t="shared" si="34"/>
        <v>0</v>
      </c>
      <c r="U63" s="35"/>
      <c r="V63" s="35"/>
      <c r="W63" s="35"/>
      <c r="X63" s="40">
        <f t="shared" si="35"/>
        <v>0</v>
      </c>
      <c r="Y63" s="35"/>
      <c r="Z63" s="35"/>
      <c r="AA63" s="35"/>
      <c r="AB63" s="40">
        <f t="shared" si="36"/>
        <v>0</v>
      </c>
      <c r="AC63" s="35"/>
      <c r="AD63" s="35"/>
      <c r="AE63" s="35"/>
      <c r="AF63" s="40">
        <f t="shared" si="37"/>
        <v>0</v>
      </c>
      <c r="AG63" s="40">
        <f t="shared" si="32"/>
        <v>0</v>
      </c>
      <c r="AH63" s="41">
        <f t="shared" si="38"/>
        <v>0</v>
      </c>
      <c r="AI63" s="42">
        <f t="shared" si="33"/>
        <v>0</v>
      </c>
    </row>
    <row r="64" spans="1:35" ht="12.75" hidden="1" customHeight="1" outlineLevel="1">
      <c r="A64" s="16">
        <v>8</v>
      </c>
      <c r="B64" s="32"/>
      <c r="C64" s="31"/>
      <c r="D64" s="32"/>
      <c r="E64" s="32"/>
      <c r="F64" s="32"/>
      <c r="G64" s="31"/>
      <c r="H64" s="31"/>
      <c r="I64" s="29"/>
      <c r="J64" s="33"/>
      <c r="K64" s="32"/>
      <c r="L64" s="35"/>
      <c r="M64" s="35"/>
      <c r="N64" s="35"/>
      <c r="O64" s="32"/>
      <c r="P64" s="32"/>
      <c r="Q64" s="35"/>
      <c r="R64" s="35"/>
      <c r="S64" s="35"/>
      <c r="T64" s="40">
        <f t="shared" si="34"/>
        <v>0</v>
      </c>
      <c r="U64" s="35"/>
      <c r="V64" s="35"/>
      <c r="W64" s="35"/>
      <c r="X64" s="40">
        <f t="shared" si="35"/>
        <v>0</v>
      </c>
      <c r="Y64" s="35"/>
      <c r="Z64" s="35"/>
      <c r="AA64" s="35"/>
      <c r="AB64" s="40">
        <f t="shared" si="36"/>
        <v>0</v>
      </c>
      <c r="AC64" s="35"/>
      <c r="AD64" s="35"/>
      <c r="AE64" s="35"/>
      <c r="AF64" s="40">
        <f t="shared" si="37"/>
        <v>0</v>
      </c>
      <c r="AG64" s="40">
        <f t="shared" si="32"/>
        <v>0</v>
      </c>
      <c r="AH64" s="41">
        <f t="shared" si="38"/>
        <v>0</v>
      </c>
      <c r="AI64" s="42">
        <f t="shared" si="33"/>
        <v>0</v>
      </c>
    </row>
    <row r="65" spans="1:35" ht="12.75" hidden="1" customHeight="1" outlineLevel="1">
      <c r="A65" s="16">
        <v>9</v>
      </c>
      <c r="B65" s="32"/>
      <c r="C65" s="31"/>
      <c r="D65" s="32"/>
      <c r="E65" s="32"/>
      <c r="F65" s="32"/>
      <c r="G65" s="31"/>
      <c r="H65" s="31"/>
      <c r="I65" s="29"/>
      <c r="J65" s="33"/>
      <c r="K65" s="32"/>
      <c r="L65" s="35"/>
      <c r="M65" s="35"/>
      <c r="N65" s="35"/>
      <c r="O65" s="32"/>
      <c r="P65" s="32"/>
      <c r="Q65" s="35"/>
      <c r="R65" s="35"/>
      <c r="S65" s="35"/>
      <c r="T65" s="40">
        <f t="shared" si="34"/>
        <v>0</v>
      </c>
      <c r="U65" s="35"/>
      <c r="V65" s="35"/>
      <c r="W65" s="35"/>
      <c r="X65" s="40">
        <f t="shared" si="35"/>
        <v>0</v>
      </c>
      <c r="Y65" s="35"/>
      <c r="Z65" s="35"/>
      <c r="AA65" s="35"/>
      <c r="AB65" s="40">
        <f t="shared" si="36"/>
        <v>0</v>
      </c>
      <c r="AC65" s="35"/>
      <c r="AD65" s="35"/>
      <c r="AE65" s="35"/>
      <c r="AF65" s="40">
        <f t="shared" si="37"/>
        <v>0</v>
      </c>
      <c r="AG65" s="40">
        <f t="shared" si="32"/>
        <v>0</v>
      </c>
      <c r="AH65" s="41">
        <f t="shared" si="38"/>
        <v>0</v>
      </c>
      <c r="AI65" s="42">
        <f t="shared" si="33"/>
        <v>0</v>
      </c>
    </row>
    <row r="66" spans="1:35" ht="12.75" hidden="1" customHeight="1" outlineLevel="1">
      <c r="A66" s="16">
        <v>10</v>
      </c>
      <c r="B66" s="32"/>
      <c r="C66" s="31"/>
      <c r="D66" s="32"/>
      <c r="E66" s="32"/>
      <c r="F66" s="32"/>
      <c r="G66" s="31"/>
      <c r="H66" s="31"/>
      <c r="I66" s="29"/>
      <c r="J66" s="34"/>
      <c r="K66" s="32"/>
      <c r="L66" s="35"/>
      <c r="M66" s="35"/>
      <c r="N66" s="35"/>
      <c r="O66" s="32"/>
      <c r="P66" s="32"/>
      <c r="Q66" s="35"/>
      <c r="R66" s="35"/>
      <c r="S66" s="35"/>
      <c r="T66" s="40">
        <f t="shared" si="34"/>
        <v>0</v>
      </c>
      <c r="U66" s="35"/>
      <c r="V66" s="35"/>
      <c r="W66" s="35"/>
      <c r="X66" s="40">
        <f t="shared" si="35"/>
        <v>0</v>
      </c>
      <c r="Y66" s="35"/>
      <c r="Z66" s="35"/>
      <c r="AA66" s="35"/>
      <c r="AB66" s="40">
        <f t="shared" si="36"/>
        <v>0</v>
      </c>
      <c r="AC66" s="35"/>
      <c r="AD66" s="35"/>
      <c r="AE66" s="35"/>
      <c r="AF66" s="40">
        <f t="shared" si="37"/>
        <v>0</v>
      </c>
      <c r="AG66" s="40">
        <f t="shared" si="32"/>
        <v>0</v>
      </c>
      <c r="AH66" s="41">
        <f t="shared" si="38"/>
        <v>0</v>
      </c>
      <c r="AI66" s="42">
        <f t="shared" si="33"/>
        <v>0</v>
      </c>
    </row>
    <row r="67" spans="1:35" ht="12.75" customHeight="1" collapsed="1">
      <c r="A67" s="181" t="s">
        <v>60</v>
      </c>
      <c r="B67" s="182"/>
      <c r="C67" s="182"/>
      <c r="D67" s="182"/>
      <c r="E67" s="182"/>
      <c r="F67" s="182"/>
      <c r="G67" s="182"/>
      <c r="H67" s="183"/>
      <c r="I67" s="55">
        <f>SUM(I57:I66)</f>
        <v>0</v>
      </c>
      <c r="J67" s="55">
        <f>SUM(J57:J66)</f>
        <v>0</v>
      </c>
      <c r="K67" s="56"/>
      <c r="L67" s="55">
        <f>SUM(L57:L66)</f>
        <v>0</v>
      </c>
      <c r="M67" s="55">
        <f>SUM(M57:M66)</f>
        <v>0</v>
      </c>
      <c r="N67" s="55">
        <f>SUM(N57:N66)</f>
        <v>0</v>
      </c>
      <c r="O67" s="57"/>
      <c r="P67" s="59"/>
      <c r="Q67" s="55">
        <f t="shared" ref="Q67:AG67" si="39">SUM(Q57:Q66)</f>
        <v>0</v>
      </c>
      <c r="R67" s="55">
        <f t="shared" si="39"/>
        <v>0</v>
      </c>
      <c r="S67" s="55">
        <f t="shared" si="39"/>
        <v>0</v>
      </c>
      <c r="T67" s="60">
        <f t="shared" si="39"/>
        <v>0</v>
      </c>
      <c r="U67" s="55">
        <f t="shared" si="39"/>
        <v>0</v>
      </c>
      <c r="V67" s="55">
        <f t="shared" si="39"/>
        <v>0</v>
      </c>
      <c r="W67" s="55">
        <f t="shared" si="39"/>
        <v>0</v>
      </c>
      <c r="X67" s="60">
        <f t="shared" si="39"/>
        <v>0</v>
      </c>
      <c r="Y67" s="55">
        <f t="shared" si="39"/>
        <v>0</v>
      </c>
      <c r="Z67" s="55">
        <f t="shared" si="39"/>
        <v>0</v>
      </c>
      <c r="AA67" s="55">
        <f t="shared" si="39"/>
        <v>0</v>
      </c>
      <c r="AB67" s="60">
        <f t="shared" si="39"/>
        <v>0</v>
      </c>
      <c r="AC67" s="55">
        <f t="shared" si="39"/>
        <v>0</v>
      </c>
      <c r="AD67" s="55">
        <f t="shared" si="39"/>
        <v>0</v>
      </c>
      <c r="AE67" s="55">
        <f t="shared" si="39"/>
        <v>0</v>
      </c>
      <c r="AF67" s="60">
        <f t="shared" si="39"/>
        <v>0</v>
      </c>
      <c r="AG67" s="53">
        <f t="shared" si="39"/>
        <v>0</v>
      </c>
      <c r="AH67" s="54">
        <f>IF(ISERROR(AG67/I67),0,AG67/I67)</f>
        <v>0</v>
      </c>
      <c r="AI67" s="54">
        <f>IF(ISERROR(AG67/$AG$191),0,AG67/$AG$191)</f>
        <v>0</v>
      </c>
    </row>
    <row r="68" spans="1:35" ht="12.75" customHeight="1">
      <c r="A68" s="36"/>
      <c r="B68" s="187" t="s">
        <v>15</v>
      </c>
      <c r="C68" s="188"/>
      <c r="D68" s="189"/>
      <c r="E68" s="18"/>
      <c r="F68" s="19"/>
      <c r="G68" s="20"/>
      <c r="H68" s="20"/>
      <c r="I68" s="21"/>
      <c r="J68" s="22"/>
      <c r="K68" s="23"/>
      <c r="L68" s="24"/>
      <c r="M68" s="24"/>
      <c r="N68" s="24"/>
      <c r="O68" s="19"/>
      <c r="P68" s="25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6"/>
      <c r="AI68" s="26"/>
    </row>
    <row r="69" spans="1:35" ht="12.75" hidden="1" customHeight="1" outlineLevel="1">
      <c r="A69" s="16">
        <v>1</v>
      </c>
      <c r="B69" s="28"/>
      <c r="C69" s="27"/>
      <c r="D69" s="28"/>
      <c r="E69" s="28"/>
      <c r="F69" s="28"/>
      <c r="G69" s="27"/>
      <c r="H69" s="27"/>
      <c r="I69" s="29"/>
      <c r="J69" s="30"/>
      <c r="K69" s="28"/>
      <c r="L69" s="35"/>
      <c r="M69" s="35"/>
      <c r="N69" s="35"/>
      <c r="O69" s="28"/>
      <c r="P69" s="28"/>
      <c r="Q69" s="35"/>
      <c r="R69" s="35"/>
      <c r="S69" s="35"/>
      <c r="T69" s="40">
        <f>SUM(Q69:S69)</f>
        <v>0</v>
      </c>
      <c r="U69" s="35"/>
      <c r="V69" s="35"/>
      <c r="W69" s="35"/>
      <c r="X69" s="40">
        <f>SUM(U69:W69)</f>
        <v>0</v>
      </c>
      <c r="Y69" s="35"/>
      <c r="Z69" s="35"/>
      <c r="AA69" s="35"/>
      <c r="AB69" s="40">
        <f>SUM(Y69:AA69)</f>
        <v>0</v>
      </c>
      <c r="AC69" s="35"/>
      <c r="AD69" s="35"/>
      <c r="AE69" s="35"/>
      <c r="AF69" s="40">
        <f>SUM(AC69:AE69)</f>
        <v>0</v>
      </c>
      <c r="AG69" s="40">
        <f t="shared" ref="AG69:AG78" si="40">SUM(T69,X69,AB69,AF69)</f>
        <v>0</v>
      </c>
      <c r="AH69" s="41">
        <f>IF(ISERROR(AG69/I69),0,AG69/I69)</f>
        <v>0</v>
      </c>
      <c r="AI69" s="42">
        <f t="shared" ref="AI69:AI78" si="41">IF(ISERROR(AG69/$AG$191),"-",AG69/$AG$191)</f>
        <v>0</v>
      </c>
    </row>
    <row r="70" spans="1:35" ht="12.75" hidden="1" customHeight="1" outlineLevel="1">
      <c r="A70" s="16">
        <v>2</v>
      </c>
      <c r="B70" s="32"/>
      <c r="C70" s="31"/>
      <c r="D70" s="32"/>
      <c r="E70" s="32"/>
      <c r="F70" s="32"/>
      <c r="G70" s="31"/>
      <c r="H70" s="31"/>
      <c r="I70" s="29"/>
      <c r="J70" s="33"/>
      <c r="K70" s="32"/>
      <c r="L70" s="35"/>
      <c r="M70" s="35"/>
      <c r="N70" s="35"/>
      <c r="O70" s="32"/>
      <c r="P70" s="32"/>
      <c r="Q70" s="35"/>
      <c r="R70" s="35"/>
      <c r="S70" s="35"/>
      <c r="T70" s="40">
        <f t="shared" ref="T70:T78" si="42">SUM(Q70:S70)</f>
        <v>0</v>
      </c>
      <c r="U70" s="35"/>
      <c r="V70" s="35"/>
      <c r="W70" s="35"/>
      <c r="X70" s="40">
        <f t="shared" ref="X70:X78" si="43">SUM(U70:W70)</f>
        <v>0</v>
      </c>
      <c r="Y70" s="35"/>
      <c r="Z70" s="35"/>
      <c r="AA70" s="35"/>
      <c r="AB70" s="40">
        <f t="shared" ref="AB70:AB78" si="44">SUM(Y70:AA70)</f>
        <v>0</v>
      </c>
      <c r="AC70" s="35"/>
      <c r="AD70" s="35"/>
      <c r="AE70" s="35"/>
      <c r="AF70" s="40">
        <f t="shared" ref="AF70:AF78" si="45">SUM(AC70:AE70)</f>
        <v>0</v>
      </c>
      <c r="AG70" s="40">
        <f t="shared" si="40"/>
        <v>0</v>
      </c>
      <c r="AH70" s="41">
        <f t="shared" ref="AH70:AH78" si="46">IF(ISERROR(AG70/I70),0,AG70/I70)</f>
        <v>0</v>
      </c>
      <c r="AI70" s="42">
        <f t="shared" si="41"/>
        <v>0</v>
      </c>
    </row>
    <row r="71" spans="1:35" ht="12.75" hidden="1" customHeight="1" outlineLevel="1">
      <c r="A71" s="16">
        <v>3</v>
      </c>
      <c r="B71" s="32"/>
      <c r="C71" s="31"/>
      <c r="D71" s="32"/>
      <c r="E71" s="32"/>
      <c r="F71" s="32"/>
      <c r="G71" s="31"/>
      <c r="H71" s="31"/>
      <c r="I71" s="29"/>
      <c r="J71" s="33"/>
      <c r="K71" s="32"/>
      <c r="L71" s="35"/>
      <c r="M71" s="35"/>
      <c r="N71" s="35"/>
      <c r="O71" s="32"/>
      <c r="P71" s="32"/>
      <c r="Q71" s="35"/>
      <c r="R71" s="35"/>
      <c r="S71" s="35"/>
      <c r="T71" s="40">
        <f t="shared" si="42"/>
        <v>0</v>
      </c>
      <c r="U71" s="35"/>
      <c r="V71" s="35"/>
      <c r="W71" s="35"/>
      <c r="X71" s="40">
        <f t="shared" si="43"/>
        <v>0</v>
      </c>
      <c r="Y71" s="35"/>
      <c r="Z71" s="35"/>
      <c r="AA71" s="35"/>
      <c r="AB71" s="40">
        <f t="shared" si="44"/>
        <v>0</v>
      </c>
      <c r="AC71" s="35"/>
      <c r="AD71" s="35"/>
      <c r="AE71" s="35"/>
      <c r="AF71" s="40">
        <f t="shared" si="45"/>
        <v>0</v>
      </c>
      <c r="AG71" s="40">
        <f t="shared" si="40"/>
        <v>0</v>
      </c>
      <c r="AH71" s="41">
        <f t="shared" si="46"/>
        <v>0</v>
      </c>
      <c r="AI71" s="42">
        <f t="shared" si="41"/>
        <v>0</v>
      </c>
    </row>
    <row r="72" spans="1:35" ht="12.75" hidden="1" customHeight="1" outlineLevel="1">
      <c r="A72" s="16">
        <v>4</v>
      </c>
      <c r="B72" s="32"/>
      <c r="C72" s="31"/>
      <c r="D72" s="32"/>
      <c r="E72" s="32"/>
      <c r="F72" s="32"/>
      <c r="G72" s="31"/>
      <c r="H72" s="31"/>
      <c r="I72" s="29"/>
      <c r="J72" s="33"/>
      <c r="K72" s="32"/>
      <c r="L72" s="35"/>
      <c r="M72" s="35"/>
      <c r="N72" s="35"/>
      <c r="O72" s="32"/>
      <c r="P72" s="32"/>
      <c r="Q72" s="35"/>
      <c r="R72" s="35"/>
      <c r="S72" s="35"/>
      <c r="T72" s="40">
        <f t="shared" si="42"/>
        <v>0</v>
      </c>
      <c r="U72" s="35"/>
      <c r="V72" s="35"/>
      <c r="W72" s="35"/>
      <c r="X72" s="40">
        <f t="shared" si="43"/>
        <v>0</v>
      </c>
      <c r="Y72" s="35"/>
      <c r="Z72" s="35"/>
      <c r="AA72" s="35"/>
      <c r="AB72" s="40">
        <f t="shared" si="44"/>
        <v>0</v>
      </c>
      <c r="AC72" s="35"/>
      <c r="AD72" s="35"/>
      <c r="AE72" s="35"/>
      <c r="AF72" s="40">
        <f t="shared" si="45"/>
        <v>0</v>
      </c>
      <c r="AG72" s="40">
        <f t="shared" si="40"/>
        <v>0</v>
      </c>
      <c r="AH72" s="41">
        <f t="shared" si="46"/>
        <v>0</v>
      </c>
      <c r="AI72" s="42">
        <f t="shared" si="41"/>
        <v>0</v>
      </c>
    </row>
    <row r="73" spans="1:35" ht="12.75" hidden="1" customHeight="1" outlineLevel="1">
      <c r="A73" s="16">
        <v>5</v>
      </c>
      <c r="B73" s="32"/>
      <c r="C73" s="31"/>
      <c r="D73" s="32"/>
      <c r="E73" s="32"/>
      <c r="F73" s="32"/>
      <c r="G73" s="31"/>
      <c r="H73" s="31"/>
      <c r="I73" s="29"/>
      <c r="J73" s="33"/>
      <c r="K73" s="32"/>
      <c r="L73" s="35"/>
      <c r="M73" s="35"/>
      <c r="N73" s="35"/>
      <c r="O73" s="32"/>
      <c r="P73" s="32"/>
      <c r="Q73" s="35"/>
      <c r="R73" s="35"/>
      <c r="S73" s="35"/>
      <c r="T73" s="40">
        <f t="shared" si="42"/>
        <v>0</v>
      </c>
      <c r="U73" s="35"/>
      <c r="V73" s="35"/>
      <c r="W73" s="35"/>
      <c r="X73" s="40">
        <f t="shared" si="43"/>
        <v>0</v>
      </c>
      <c r="Y73" s="35"/>
      <c r="Z73" s="35"/>
      <c r="AA73" s="35"/>
      <c r="AB73" s="40">
        <f t="shared" si="44"/>
        <v>0</v>
      </c>
      <c r="AC73" s="35"/>
      <c r="AD73" s="35"/>
      <c r="AE73" s="35"/>
      <c r="AF73" s="40">
        <f t="shared" si="45"/>
        <v>0</v>
      </c>
      <c r="AG73" s="40">
        <f t="shared" si="40"/>
        <v>0</v>
      </c>
      <c r="AH73" s="41">
        <f t="shared" si="46"/>
        <v>0</v>
      </c>
      <c r="AI73" s="42">
        <f t="shared" si="41"/>
        <v>0</v>
      </c>
    </row>
    <row r="74" spans="1:35" ht="12.75" hidden="1" customHeight="1" outlineLevel="1">
      <c r="A74" s="16">
        <v>6</v>
      </c>
      <c r="B74" s="32"/>
      <c r="C74" s="31"/>
      <c r="D74" s="32"/>
      <c r="E74" s="32"/>
      <c r="F74" s="32"/>
      <c r="G74" s="31"/>
      <c r="H74" s="31"/>
      <c r="I74" s="29"/>
      <c r="J74" s="33"/>
      <c r="K74" s="32"/>
      <c r="L74" s="35"/>
      <c r="M74" s="35"/>
      <c r="N74" s="35"/>
      <c r="O74" s="32"/>
      <c r="P74" s="32"/>
      <c r="Q74" s="35"/>
      <c r="R74" s="35"/>
      <c r="S74" s="35"/>
      <c r="T74" s="40">
        <f t="shared" si="42"/>
        <v>0</v>
      </c>
      <c r="U74" s="35"/>
      <c r="V74" s="35"/>
      <c r="W74" s="35"/>
      <c r="X74" s="40">
        <f t="shared" si="43"/>
        <v>0</v>
      </c>
      <c r="Y74" s="35"/>
      <c r="Z74" s="35"/>
      <c r="AA74" s="35"/>
      <c r="AB74" s="40">
        <f t="shared" si="44"/>
        <v>0</v>
      </c>
      <c r="AC74" s="35"/>
      <c r="AD74" s="35"/>
      <c r="AE74" s="35"/>
      <c r="AF74" s="40">
        <f t="shared" si="45"/>
        <v>0</v>
      </c>
      <c r="AG74" s="40">
        <f t="shared" si="40"/>
        <v>0</v>
      </c>
      <c r="AH74" s="41">
        <f t="shared" si="46"/>
        <v>0</v>
      </c>
      <c r="AI74" s="42">
        <f t="shared" si="41"/>
        <v>0</v>
      </c>
    </row>
    <row r="75" spans="1:35" ht="12.75" hidden="1" customHeight="1" outlineLevel="1">
      <c r="A75" s="16">
        <v>7</v>
      </c>
      <c r="B75" s="32"/>
      <c r="C75" s="31"/>
      <c r="D75" s="32"/>
      <c r="E75" s="32"/>
      <c r="F75" s="32"/>
      <c r="G75" s="31"/>
      <c r="H75" s="31"/>
      <c r="I75" s="29"/>
      <c r="J75" s="33"/>
      <c r="K75" s="32"/>
      <c r="L75" s="35"/>
      <c r="M75" s="35"/>
      <c r="N75" s="35"/>
      <c r="O75" s="32"/>
      <c r="P75" s="32"/>
      <c r="Q75" s="35"/>
      <c r="R75" s="35"/>
      <c r="S75" s="35"/>
      <c r="T75" s="40">
        <f t="shared" si="42"/>
        <v>0</v>
      </c>
      <c r="U75" s="35"/>
      <c r="V75" s="35"/>
      <c r="W75" s="35"/>
      <c r="X75" s="40">
        <f t="shared" si="43"/>
        <v>0</v>
      </c>
      <c r="Y75" s="35"/>
      <c r="Z75" s="35"/>
      <c r="AA75" s="35"/>
      <c r="AB75" s="40">
        <f t="shared" si="44"/>
        <v>0</v>
      </c>
      <c r="AC75" s="35"/>
      <c r="AD75" s="35"/>
      <c r="AE75" s="35"/>
      <c r="AF75" s="40">
        <f t="shared" si="45"/>
        <v>0</v>
      </c>
      <c r="AG75" s="40">
        <f t="shared" si="40"/>
        <v>0</v>
      </c>
      <c r="AH75" s="41">
        <f t="shared" si="46"/>
        <v>0</v>
      </c>
      <c r="AI75" s="42">
        <f t="shared" si="41"/>
        <v>0</v>
      </c>
    </row>
    <row r="76" spans="1:35" ht="12.75" hidden="1" customHeight="1" outlineLevel="1">
      <c r="A76" s="16">
        <v>8</v>
      </c>
      <c r="B76" s="32"/>
      <c r="C76" s="31"/>
      <c r="D76" s="32"/>
      <c r="E76" s="32"/>
      <c r="F76" s="32"/>
      <c r="G76" s="31"/>
      <c r="H76" s="31"/>
      <c r="I76" s="29"/>
      <c r="J76" s="33"/>
      <c r="K76" s="32"/>
      <c r="L76" s="35"/>
      <c r="M76" s="35"/>
      <c r="N76" s="35"/>
      <c r="O76" s="32"/>
      <c r="P76" s="32"/>
      <c r="Q76" s="35"/>
      <c r="R76" s="35"/>
      <c r="S76" s="35"/>
      <c r="T76" s="40">
        <f t="shared" si="42"/>
        <v>0</v>
      </c>
      <c r="U76" s="35"/>
      <c r="V76" s="35"/>
      <c r="W76" s="35"/>
      <c r="X76" s="40">
        <f t="shared" si="43"/>
        <v>0</v>
      </c>
      <c r="Y76" s="35"/>
      <c r="Z76" s="35"/>
      <c r="AA76" s="35"/>
      <c r="AB76" s="40">
        <f t="shared" si="44"/>
        <v>0</v>
      </c>
      <c r="AC76" s="35"/>
      <c r="AD76" s="35"/>
      <c r="AE76" s="35"/>
      <c r="AF76" s="40">
        <f t="shared" si="45"/>
        <v>0</v>
      </c>
      <c r="AG76" s="40">
        <f t="shared" si="40"/>
        <v>0</v>
      </c>
      <c r="AH76" s="41">
        <f t="shared" si="46"/>
        <v>0</v>
      </c>
      <c r="AI76" s="42">
        <f t="shared" si="41"/>
        <v>0</v>
      </c>
    </row>
    <row r="77" spans="1:35" ht="12.75" hidden="1" customHeight="1" outlineLevel="1">
      <c r="A77" s="16">
        <v>9</v>
      </c>
      <c r="B77" s="32"/>
      <c r="C77" s="31"/>
      <c r="D77" s="32"/>
      <c r="E77" s="32"/>
      <c r="F77" s="32"/>
      <c r="G77" s="31"/>
      <c r="H77" s="31"/>
      <c r="I77" s="29"/>
      <c r="J77" s="33"/>
      <c r="K77" s="32"/>
      <c r="L77" s="35"/>
      <c r="M77" s="35"/>
      <c r="N77" s="35"/>
      <c r="O77" s="32"/>
      <c r="P77" s="32"/>
      <c r="Q77" s="35"/>
      <c r="R77" s="35"/>
      <c r="S77" s="35"/>
      <c r="T77" s="40">
        <f t="shared" si="42"/>
        <v>0</v>
      </c>
      <c r="U77" s="35"/>
      <c r="V77" s="35"/>
      <c r="W77" s="35"/>
      <c r="X77" s="40">
        <f t="shared" si="43"/>
        <v>0</v>
      </c>
      <c r="Y77" s="35"/>
      <c r="Z77" s="35"/>
      <c r="AA77" s="35"/>
      <c r="AB77" s="40">
        <f t="shared" si="44"/>
        <v>0</v>
      </c>
      <c r="AC77" s="35"/>
      <c r="AD77" s="35"/>
      <c r="AE77" s="35"/>
      <c r="AF77" s="40">
        <f t="shared" si="45"/>
        <v>0</v>
      </c>
      <c r="AG77" s="40">
        <f t="shared" si="40"/>
        <v>0</v>
      </c>
      <c r="AH77" s="41">
        <f t="shared" si="46"/>
        <v>0</v>
      </c>
      <c r="AI77" s="42">
        <f t="shared" si="41"/>
        <v>0</v>
      </c>
    </row>
    <row r="78" spans="1:35" ht="12.75" hidden="1" customHeight="1" outlineLevel="1">
      <c r="A78" s="16">
        <v>10</v>
      </c>
      <c r="B78" s="32"/>
      <c r="C78" s="31"/>
      <c r="D78" s="32"/>
      <c r="E78" s="32"/>
      <c r="F78" s="32"/>
      <c r="G78" s="31"/>
      <c r="H78" s="31"/>
      <c r="I78" s="29"/>
      <c r="J78" s="34"/>
      <c r="K78" s="32"/>
      <c r="L78" s="35"/>
      <c r="M78" s="35"/>
      <c r="N78" s="35"/>
      <c r="O78" s="32"/>
      <c r="P78" s="32"/>
      <c r="Q78" s="35"/>
      <c r="R78" s="35"/>
      <c r="S78" s="35"/>
      <c r="T78" s="40">
        <f t="shared" si="42"/>
        <v>0</v>
      </c>
      <c r="U78" s="35"/>
      <c r="V78" s="35"/>
      <c r="W78" s="35"/>
      <c r="X78" s="40">
        <f t="shared" si="43"/>
        <v>0</v>
      </c>
      <c r="Y78" s="35"/>
      <c r="Z78" s="35"/>
      <c r="AA78" s="35"/>
      <c r="AB78" s="40">
        <f t="shared" si="44"/>
        <v>0</v>
      </c>
      <c r="AC78" s="35"/>
      <c r="AD78" s="35"/>
      <c r="AE78" s="35"/>
      <c r="AF78" s="40">
        <f t="shared" si="45"/>
        <v>0</v>
      </c>
      <c r="AG78" s="40">
        <f t="shared" si="40"/>
        <v>0</v>
      </c>
      <c r="AH78" s="41">
        <f t="shared" si="46"/>
        <v>0</v>
      </c>
      <c r="AI78" s="42">
        <f t="shared" si="41"/>
        <v>0</v>
      </c>
    </row>
    <row r="79" spans="1:35" ht="12.75" customHeight="1" collapsed="1">
      <c r="A79" s="181" t="s">
        <v>61</v>
      </c>
      <c r="B79" s="182"/>
      <c r="C79" s="182"/>
      <c r="D79" s="182"/>
      <c r="E79" s="182"/>
      <c r="F79" s="182"/>
      <c r="G79" s="182"/>
      <c r="H79" s="183"/>
      <c r="I79" s="55">
        <f>SUM(I69:I78)</f>
        <v>0</v>
      </c>
      <c r="J79" s="55">
        <f>SUM(J69:J78)</f>
        <v>0</v>
      </c>
      <c r="K79" s="56"/>
      <c r="L79" s="55">
        <f>SUM(L69:L78)</f>
        <v>0</v>
      </c>
      <c r="M79" s="55">
        <f>SUM(M69:M78)</f>
        <v>0</v>
      </c>
      <c r="N79" s="55">
        <f>SUM(N69:N78)</f>
        <v>0</v>
      </c>
      <c r="O79" s="57"/>
      <c r="P79" s="59"/>
      <c r="Q79" s="55">
        <f t="shared" ref="Q79:AG79" si="47">SUM(Q69:Q78)</f>
        <v>0</v>
      </c>
      <c r="R79" s="55">
        <f t="shared" si="47"/>
        <v>0</v>
      </c>
      <c r="S79" s="55">
        <f t="shared" si="47"/>
        <v>0</v>
      </c>
      <c r="T79" s="60">
        <f t="shared" si="47"/>
        <v>0</v>
      </c>
      <c r="U79" s="55">
        <f t="shared" si="47"/>
        <v>0</v>
      </c>
      <c r="V79" s="55">
        <f t="shared" si="47"/>
        <v>0</v>
      </c>
      <c r="W79" s="55">
        <f t="shared" si="47"/>
        <v>0</v>
      </c>
      <c r="X79" s="60">
        <f t="shared" si="47"/>
        <v>0</v>
      </c>
      <c r="Y79" s="55">
        <f t="shared" si="47"/>
        <v>0</v>
      </c>
      <c r="Z79" s="55">
        <f t="shared" si="47"/>
        <v>0</v>
      </c>
      <c r="AA79" s="55">
        <f t="shared" si="47"/>
        <v>0</v>
      </c>
      <c r="AB79" s="60">
        <f t="shared" si="47"/>
        <v>0</v>
      </c>
      <c r="AC79" s="55">
        <f t="shared" si="47"/>
        <v>0</v>
      </c>
      <c r="AD79" s="55">
        <f t="shared" si="47"/>
        <v>0</v>
      </c>
      <c r="AE79" s="55">
        <f t="shared" si="47"/>
        <v>0</v>
      </c>
      <c r="AF79" s="60">
        <f t="shared" si="47"/>
        <v>0</v>
      </c>
      <c r="AG79" s="53">
        <f t="shared" si="47"/>
        <v>0</v>
      </c>
      <c r="AH79" s="54">
        <f>IF(ISERROR(AG79/I79),0,AG79/I79)</f>
        <v>0</v>
      </c>
      <c r="AI79" s="54">
        <f>IF(ISERROR(AG79/$AG$191),0,AG79/$AG$191)</f>
        <v>0</v>
      </c>
    </row>
    <row r="80" spans="1:35" ht="12.75" customHeight="1">
      <c r="A80" s="36"/>
      <c r="B80" s="187" t="s">
        <v>16</v>
      </c>
      <c r="C80" s="188"/>
      <c r="D80" s="189"/>
      <c r="E80" s="18"/>
      <c r="F80" s="19"/>
      <c r="G80" s="20"/>
      <c r="H80" s="20"/>
      <c r="I80" s="21"/>
      <c r="J80" s="22"/>
      <c r="K80" s="23"/>
      <c r="L80" s="24"/>
      <c r="M80" s="24"/>
      <c r="N80" s="24"/>
      <c r="O80" s="19"/>
      <c r="P80" s="25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6"/>
      <c r="AI80" s="26"/>
    </row>
    <row r="81" spans="1:35" ht="12.75" hidden="1" customHeight="1" outlineLevel="1">
      <c r="A81" s="16">
        <v>1</v>
      </c>
      <c r="B81" s="28"/>
      <c r="C81" s="27"/>
      <c r="D81" s="28"/>
      <c r="E81" s="28"/>
      <c r="F81" s="28"/>
      <c r="G81" s="27"/>
      <c r="H81" s="27"/>
      <c r="I81" s="29"/>
      <c r="J81" s="30"/>
      <c r="K81" s="28"/>
      <c r="L81" s="35"/>
      <c r="M81" s="35"/>
      <c r="N81" s="35"/>
      <c r="O81" s="28"/>
      <c r="P81" s="28"/>
      <c r="Q81" s="35"/>
      <c r="R81" s="35"/>
      <c r="S81" s="35"/>
      <c r="T81" s="40">
        <f>SUM(Q81:S81)</f>
        <v>0</v>
      </c>
      <c r="U81" s="35"/>
      <c r="V81" s="35"/>
      <c r="W81" s="35"/>
      <c r="X81" s="40">
        <f>SUM(U81:W81)</f>
        <v>0</v>
      </c>
      <c r="Y81" s="35"/>
      <c r="Z81" s="35"/>
      <c r="AA81" s="35"/>
      <c r="AB81" s="40">
        <f>SUM(Y81:AA81)</f>
        <v>0</v>
      </c>
      <c r="AC81" s="35"/>
      <c r="AD81" s="35"/>
      <c r="AE81" s="35"/>
      <c r="AF81" s="40">
        <f>SUM(AC81:AE81)</f>
        <v>0</v>
      </c>
      <c r="AG81" s="40">
        <f t="shared" ref="AG81:AG90" si="48">SUM(T81,X81,AB81,AF81)</f>
        <v>0</v>
      </c>
      <c r="AH81" s="41">
        <f>IF(ISERROR(AG81/I81),0,AG81/I81)</f>
        <v>0</v>
      </c>
      <c r="AI81" s="42">
        <f t="shared" ref="AI81:AI90" si="49">IF(ISERROR(AG81/$AG$191),"-",AG81/$AG$191)</f>
        <v>0</v>
      </c>
    </row>
    <row r="82" spans="1:35" ht="12.75" hidden="1" customHeight="1" outlineLevel="1">
      <c r="A82" s="16">
        <v>2</v>
      </c>
      <c r="B82" s="32"/>
      <c r="C82" s="31"/>
      <c r="D82" s="32"/>
      <c r="E82" s="32"/>
      <c r="F82" s="32"/>
      <c r="G82" s="31"/>
      <c r="H82" s="31"/>
      <c r="I82" s="29"/>
      <c r="J82" s="33"/>
      <c r="K82" s="32"/>
      <c r="L82" s="35"/>
      <c r="M82" s="35"/>
      <c r="N82" s="35"/>
      <c r="O82" s="32"/>
      <c r="P82" s="32"/>
      <c r="Q82" s="35"/>
      <c r="R82" s="35"/>
      <c r="S82" s="35"/>
      <c r="T82" s="40">
        <f t="shared" ref="T82:T90" si="50">SUM(Q82:S82)</f>
        <v>0</v>
      </c>
      <c r="U82" s="35"/>
      <c r="V82" s="35"/>
      <c r="W82" s="35"/>
      <c r="X82" s="40">
        <f t="shared" ref="X82:X90" si="51">SUM(U82:W82)</f>
        <v>0</v>
      </c>
      <c r="Y82" s="35"/>
      <c r="Z82" s="35"/>
      <c r="AA82" s="35"/>
      <c r="AB82" s="40">
        <f t="shared" ref="AB82:AB90" si="52">SUM(Y82:AA82)</f>
        <v>0</v>
      </c>
      <c r="AC82" s="35"/>
      <c r="AD82" s="35"/>
      <c r="AE82" s="35"/>
      <c r="AF82" s="40">
        <f t="shared" ref="AF82:AF90" si="53">SUM(AC82:AE82)</f>
        <v>0</v>
      </c>
      <c r="AG82" s="40">
        <f t="shared" si="48"/>
        <v>0</v>
      </c>
      <c r="AH82" s="41">
        <f t="shared" ref="AH82:AH90" si="54">IF(ISERROR(AG82/I82),0,AG82/I82)</f>
        <v>0</v>
      </c>
      <c r="AI82" s="42">
        <f t="shared" si="49"/>
        <v>0</v>
      </c>
    </row>
    <row r="83" spans="1:35" ht="12.75" hidden="1" customHeight="1" outlineLevel="1">
      <c r="A83" s="16">
        <v>3</v>
      </c>
      <c r="B83" s="32"/>
      <c r="C83" s="31"/>
      <c r="D83" s="32"/>
      <c r="E83" s="32"/>
      <c r="F83" s="32"/>
      <c r="G83" s="31"/>
      <c r="H83" s="31"/>
      <c r="I83" s="29"/>
      <c r="J83" s="33"/>
      <c r="K83" s="32"/>
      <c r="L83" s="35"/>
      <c r="M83" s="35"/>
      <c r="N83" s="35"/>
      <c r="O83" s="32"/>
      <c r="P83" s="32"/>
      <c r="Q83" s="35"/>
      <c r="R83" s="35"/>
      <c r="S83" s="35"/>
      <c r="T83" s="40">
        <f t="shared" si="50"/>
        <v>0</v>
      </c>
      <c r="U83" s="35"/>
      <c r="V83" s="35"/>
      <c r="W83" s="35"/>
      <c r="X83" s="40">
        <f t="shared" si="51"/>
        <v>0</v>
      </c>
      <c r="Y83" s="35"/>
      <c r="Z83" s="35"/>
      <c r="AA83" s="35"/>
      <c r="AB83" s="40">
        <f t="shared" si="52"/>
        <v>0</v>
      </c>
      <c r="AC83" s="35"/>
      <c r="AD83" s="35"/>
      <c r="AE83" s="35"/>
      <c r="AF83" s="40">
        <f t="shared" si="53"/>
        <v>0</v>
      </c>
      <c r="AG83" s="40">
        <f t="shared" si="48"/>
        <v>0</v>
      </c>
      <c r="AH83" s="41">
        <f t="shared" si="54"/>
        <v>0</v>
      </c>
      <c r="AI83" s="42">
        <f t="shared" si="49"/>
        <v>0</v>
      </c>
    </row>
    <row r="84" spans="1:35" ht="12.75" hidden="1" customHeight="1" outlineLevel="1">
      <c r="A84" s="16">
        <v>4</v>
      </c>
      <c r="B84" s="32"/>
      <c r="C84" s="31"/>
      <c r="D84" s="32"/>
      <c r="E84" s="32"/>
      <c r="F84" s="32"/>
      <c r="G84" s="31"/>
      <c r="H84" s="31"/>
      <c r="I84" s="29"/>
      <c r="J84" s="33"/>
      <c r="K84" s="32"/>
      <c r="L84" s="35"/>
      <c r="M84" s="35"/>
      <c r="N84" s="35"/>
      <c r="O84" s="32"/>
      <c r="P84" s="32"/>
      <c r="Q84" s="35"/>
      <c r="R84" s="35"/>
      <c r="S84" s="35"/>
      <c r="T84" s="40">
        <f t="shared" si="50"/>
        <v>0</v>
      </c>
      <c r="U84" s="35"/>
      <c r="V84" s="35"/>
      <c r="W84" s="35"/>
      <c r="X84" s="40">
        <f t="shared" si="51"/>
        <v>0</v>
      </c>
      <c r="Y84" s="35"/>
      <c r="Z84" s="35"/>
      <c r="AA84" s="35"/>
      <c r="AB84" s="40">
        <f t="shared" si="52"/>
        <v>0</v>
      </c>
      <c r="AC84" s="35"/>
      <c r="AD84" s="35"/>
      <c r="AE84" s="35"/>
      <c r="AF84" s="40">
        <f t="shared" si="53"/>
        <v>0</v>
      </c>
      <c r="AG84" s="40">
        <f t="shared" si="48"/>
        <v>0</v>
      </c>
      <c r="AH84" s="41">
        <f t="shared" si="54"/>
        <v>0</v>
      </c>
      <c r="AI84" s="42">
        <f t="shared" si="49"/>
        <v>0</v>
      </c>
    </row>
    <row r="85" spans="1:35" ht="12.75" hidden="1" customHeight="1" outlineLevel="1">
      <c r="A85" s="16">
        <v>5</v>
      </c>
      <c r="B85" s="32"/>
      <c r="C85" s="31"/>
      <c r="D85" s="32"/>
      <c r="E85" s="32"/>
      <c r="F85" s="32"/>
      <c r="G85" s="31"/>
      <c r="H85" s="31"/>
      <c r="I85" s="29"/>
      <c r="J85" s="33"/>
      <c r="K85" s="32"/>
      <c r="L85" s="35"/>
      <c r="M85" s="35"/>
      <c r="N85" s="35"/>
      <c r="O85" s="32"/>
      <c r="P85" s="32"/>
      <c r="Q85" s="35"/>
      <c r="R85" s="35"/>
      <c r="S85" s="35"/>
      <c r="T85" s="40">
        <f t="shared" si="50"/>
        <v>0</v>
      </c>
      <c r="U85" s="35"/>
      <c r="V85" s="35"/>
      <c r="W85" s="35"/>
      <c r="X85" s="40">
        <f t="shared" si="51"/>
        <v>0</v>
      </c>
      <c r="Y85" s="35"/>
      <c r="Z85" s="35"/>
      <c r="AA85" s="35"/>
      <c r="AB85" s="40">
        <f t="shared" si="52"/>
        <v>0</v>
      </c>
      <c r="AC85" s="35"/>
      <c r="AD85" s="35"/>
      <c r="AE85" s="35"/>
      <c r="AF85" s="40">
        <f t="shared" si="53"/>
        <v>0</v>
      </c>
      <c r="AG85" s="40">
        <f t="shared" si="48"/>
        <v>0</v>
      </c>
      <c r="AH85" s="41">
        <f t="shared" si="54"/>
        <v>0</v>
      </c>
      <c r="AI85" s="42">
        <f t="shared" si="49"/>
        <v>0</v>
      </c>
    </row>
    <row r="86" spans="1:35" ht="12.75" hidden="1" customHeight="1" outlineLevel="1">
      <c r="A86" s="16">
        <v>6</v>
      </c>
      <c r="B86" s="32"/>
      <c r="C86" s="31"/>
      <c r="D86" s="32"/>
      <c r="E86" s="32"/>
      <c r="F86" s="32"/>
      <c r="G86" s="31"/>
      <c r="H86" s="31"/>
      <c r="I86" s="29"/>
      <c r="J86" s="33"/>
      <c r="K86" s="32"/>
      <c r="L86" s="35"/>
      <c r="M86" s="35"/>
      <c r="N86" s="35"/>
      <c r="O86" s="32"/>
      <c r="P86" s="32"/>
      <c r="Q86" s="35"/>
      <c r="R86" s="35"/>
      <c r="S86" s="35"/>
      <c r="T86" s="40">
        <f t="shared" si="50"/>
        <v>0</v>
      </c>
      <c r="U86" s="35"/>
      <c r="V86" s="35"/>
      <c r="W86" s="35"/>
      <c r="X86" s="40">
        <f t="shared" si="51"/>
        <v>0</v>
      </c>
      <c r="Y86" s="35"/>
      <c r="Z86" s="35"/>
      <c r="AA86" s="35"/>
      <c r="AB86" s="40">
        <f t="shared" si="52"/>
        <v>0</v>
      </c>
      <c r="AC86" s="35"/>
      <c r="AD86" s="35"/>
      <c r="AE86" s="35"/>
      <c r="AF86" s="40">
        <f t="shared" si="53"/>
        <v>0</v>
      </c>
      <c r="AG86" s="40">
        <f t="shared" si="48"/>
        <v>0</v>
      </c>
      <c r="AH86" s="41">
        <f t="shared" si="54"/>
        <v>0</v>
      </c>
      <c r="AI86" s="42">
        <f t="shared" si="49"/>
        <v>0</v>
      </c>
    </row>
    <row r="87" spans="1:35" ht="12.75" hidden="1" customHeight="1" outlineLevel="1">
      <c r="A87" s="16">
        <v>7</v>
      </c>
      <c r="B87" s="32"/>
      <c r="C87" s="31"/>
      <c r="D87" s="32"/>
      <c r="E87" s="32"/>
      <c r="F87" s="32"/>
      <c r="G87" s="31"/>
      <c r="H87" s="31"/>
      <c r="I87" s="29"/>
      <c r="J87" s="33"/>
      <c r="K87" s="32"/>
      <c r="L87" s="35"/>
      <c r="M87" s="35"/>
      <c r="N87" s="35"/>
      <c r="O87" s="32"/>
      <c r="P87" s="32"/>
      <c r="Q87" s="35"/>
      <c r="R87" s="35"/>
      <c r="S87" s="35"/>
      <c r="T87" s="40">
        <f t="shared" si="50"/>
        <v>0</v>
      </c>
      <c r="U87" s="35"/>
      <c r="V87" s="35"/>
      <c r="W87" s="35"/>
      <c r="X87" s="40">
        <f t="shared" si="51"/>
        <v>0</v>
      </c>
      <c r="Y87" s="35"/>
      <c r="Z87" s="35"/>
      <c r="AA87" s="35"/>
      <c r="AB87" s="40">
        <f t="shared" si="52"/>
        <v>0</v>
      </c>
      <c r="AC87" s="35"/>
      <c r="AD87" s="35"/>
      <c r="AE87" s="35"/>
      <c r="AF87" s="40">
        <f t="shared" si="53"/>
        <v>0</v>
      </c>
      <c r="AG87" s="40">
        <f t="shared" si="48"/>
        <v>0</v>
      </c>
      <c r="AH87" s="41">
        <f t="shared" si="54"/>
        <v>0</v>
      </c>
      <c r="AI87" s="42">
        <f t="shared" si="49"/>
        <v>0</v>
      </c>
    </row>
    <row r="88" spans="1:35" ht="12.75" hidden="1" customHeight="1" outlineLevel="1">
      <c r="A88" s="16">
        <v>8</v>
      </c>
      <c r="B88" s="32"/>
      <c r="C88" s="31"/>
      <c r="D88" s="32"/>
      <c r="E88" s="32"/>
      <c r="F88" s="32"/>
      <c r="G88" s="31"/>
      <c r="H88" s="31"/>
      <c r="I88" s="29"/>
      <c r="J88" s="33"/>
      <c r="K88" s="32"/>
      <c r="L88" s="35"/>
      <c r="M88" s="35"/>
      <c r="N88" s="35"/>
      <c r="O88" s="32"/>
      <c r="P88" s="32"/>
      <c r="Q88" s="35"/>
      <c r="R88" s="35"/>
      <c r="S88" s="35"/>
      <c r="T88" s="40">
        <f t="shared" si="50"/>
        <v>0</v>
      </c>
      <c r="U88" s="35"/>
      <c r="V88" s="35"/>
      <c r="W88" s="35"/>
      <c r="X88" s="40">
        <f t="shared" si="51"/>
        <v>0</v>
      </c>
      <c r="Y88" s="35"/>
      <c r="Z88" s="35"/>
      <c r="AA88" s="35"/>
      <c r="AB88" s="40">
        <f t="shared" si="52"/>
        <v>0</v>
      </c>
      <c r="AC88" s="35"/>
      <c r="AD88" s="35"/>
      <c r="AE88" s="35"/>
      <c r="AF88" s="40">
        <f t="shared" si="53"/>
        <v>0</v>
      </c>
      <c r="AG88" s="40">
        <f t="shared" si="48"/>
        <v>0</v>
      </c>
      <c r="AH88" s="41">
        <f t="shared" si="54"/>
        <v>0</v>
      </c>
      <c r="AI88" s="42">
        <f t="shared" si="49"/>
        <v>0</v>
      </c>
    </row>
    <row r="89" spans="1:35" ht="12.75" hidden="1" customHeight="1" outlineLevel="1">
      <c r="A89" s="16">
        <v>9</v>
      </c>
      <c r="B89" s="32"/>
      <c r="C89" s="31"/>
      <c r="D89" s="32"/>
      <c r="E89" s="32"/>
      <c r="F89" s="32"/>
      <c r="G89" s="31"/>
      <c r="H89" s="31"/>
      <c r="I89" s="29"/>
      <c r="J89" s="33"/>
      <c r="K89" s="32"/>
      <c r="L89" s="35"/>
      <c r="M89" s="35"/>
      <c r="N89" s="35"/>
      <c r="O89" s="32"/>
      <c r="P89" s="32"/>
      <c r="Q89" s="35"/>
      <c r="R89" s="35"/>
      <c r="S89" s="35"/>
      <c r="T89" s="40">
        <f t="shared" si="50"/>
        <v>0</v>
      </c>
      <c r="U89" s="35"/>
      <c r="V89" s="35"/>
      <c r="W89" s="35"/>
      <c r="X89" s="40">
        <f t="shared" si="51"/>
        <v>0</v>
      </c>
      <c r="Y89" s="35"/>
      <c r="Z89" s="35"/>
      <c r="AA89" s="35"/>
      <c r="AB89" s="40">
        <f t="shared" si="52"/>
        <v>0</v>
      </c>
      <c r="AC89" s="35"/>
      <c r="AD89" s="35"/>
      <c r="AE89" s="35"/>
      <c r="AF89" s="40">
        <f t="shared" si="53"/>
        <v>0</v>
      </c>
      <c r="AG89" s="40">
        <f t="shared" si="48"/>
        <v>0</v>
      </c>
      <c r="AH89" s="41">
        <f t="shared" si="54"/>
        <v>0</v>
      </c>
      <c r="AI89" s="42">
        <f t="shared" si="49"/>
        <v>0</v>
      </c>
    </row>
    <row r="90" spans="1:35" ht="12.75" hidden="1" customHeight="1" outlineLevel="1">
      <c r="A90" s="16">
        <v>10</v>
      </c>
      <c r="B90" s="32"/>
      <c r="C90" s="31"/>
      <c r="D90" s="32"/>
      <c r="E90" s="32"/>
      <c r="F90" s="32"/>
      <c r="G90" s="31"/>
      <c r="H90" s="31"/>
      <c r="I90" s="29"/>
      <c r="J90" s="34"/>
      <c r="K90" s="32"/>
      <c r="L90" s="35"/>
      <c r="M90" s="35"/>
      <c r="N90" s="35"/>
      <c r="O90" s="32"/>
      <c r="P90" s="32"/>
      <c r="Q90" s="35"/>
      <c r="R90" s="35"/>
      <c r="S90" s="35"/>
      <c r="T90" s="40">
        <f t="shared" si="50"/>
        <v>0</v>
      </c>
      <c r="U90" s="35"/>
      <c r="V90" s="35"/>
      <c r="W90" s="35"/>
      <c r="X90" s="40">
        <f t="shared" si="51"/>
        <v>0</v>
      </c>
      <c r="Y90" s="35"/>
      <c r="Z90" s="35"/>
      <c r="AA90" s="35"/>
      <c r="AB90" s="40">
        <f t="shared" si="52"/>
        <v>0</v>
      </c>
      <c r="AC90" s="35"/>
      <c r="AD90" s="35"/>
      <c r="AE90" s="35"/>
      <c r="AF90" s="40">
        <f t="shared" si="53"/>
        <v>0</v>
      </c>
      <c r="AG90" s="40">
        <f t="shared" si="48"/>
        <v>0</v>
      </c>
      <c r="AH90" s="41">
        <f t="shared" si="54"/>
        <v>0</v>
      </c>
      <c r="AI90" s="42">
        <f t="shared" si="49"/>
        <v>0</v>
      </c>
    </row>
    <row r="91" spans="1:35" ht="12.75" customHeight="1" collapsed="1">
      <c r="A91" s="181" t="s">
        <v>62</v>
      </c>
      <c r="B91" s="182"/>
      <c r="C91" s="182"/>
      <c r="D91" s="182"/>
      <c r="E91" s="182"/>
      <c r="F91" s="182"/>
      <c r="G91" s="182"/>
      <c r="H91" s="183"/>
      <c r="I91" s="55">
        <f>SUM(I81:I90)</f>
        <v>0</v>
      </c>
      <c r="J91" s="55">
        <f>SUM(J81:J90)</f>
        <v>0</v>
      </c>
      <c r="K91" s="56"/>
      <c r="L91" s="55">
        <f>SUM(L81:L90)</f>
        <v>0</v>
      </c>
      <c r="M91" s="55">
        <f>SUM(M81:M90)</f>
        <v>0</v>
      </c>
      <c r="N91" s="55">
        <f>SUM(N81:N90)</f>
        <v>0</v>
      </c>
      <c r="O91" s="57"/>
      <c r="P91" s="59"/>
      <c r="Q91" s="55">
        <f t="shared" ref="Q91:AG91" si="55">SUM(Q81:Q90)</f>
        <v>0</v>
      </c>
      <c r="R91" s="55">
        <f t="shared" si="55"/>
        <v>0</v>
      </c>
      <c r="S91" s="55">
        <f t="shared" si="55"/>
        <v>0</v>
      </c>
      <c r="T91" s="60">
        <f t="shared" si="55"/>
        <v>0</v>
      </c>
      <c r="U91" s="55">
        <f t="shared" si="55"/>
        <v>0</v>
      </c>
      <c r="V91" s="55">
        <f t="shared" si="55"/>
        <v>0</v>
      </c>
      <c r="W91" s="55">
        <f t="shared" si="55"/>
        <v>0</v>
      </c>
      <c r="X91" s="60">
        <f t="shared" si="55"/>
        <v>0</v>
      </c>
      <c r="Y91" s="55">
        <f t="shared" si="55"/>
        <v>0</v>
      </c>
      <c r="Z91" s="55">
        <f t="shared" si="55"/>
        <v>0</v>
      </c>
      <c r="AA91" s="55">
        <f t="shared" si="55"/>
        <v>0</v>
      </c>
      <c r="AB91" s="60">
        <f t="shared" si="55"/>
        <v>0</v>
      </c>
      <c r="AC91" s="55">
        <f t="shared" si="55"/>
        <v>0</v>
      </c>
      <c r="AD91" s="55">
        <f t="shared" si="55"/>
        <v>0</v>
      </c>
      <c r="AE91" s="55">
        <f t="shared" si="55"/>
        <v>0</v>
      </c>
      <c r="AF91" s="60">
        <f t="shared" si="55"/>
        <v>0</v>
      </c>
      <c r="AG91" s="53">
        <f t="shared" si="55"/>
        <v>0</v>
      </c>
      <c r="AH91" s="54">
        <f>IF(ISERROR(AG91/I91),0,AG91/I91)</f>
        <v>0</v>
      </c>
      <c r="AI91" s="54">
        <f>IF(ISERROR(AG91/$AG$191),0,AG91/$AG$191)</f>
        <v>0</v>
      </c>
    </row>
    <row r="92" spans="1:35" ht="12.75" customHeight="1">
      <c r="A92" s="36"/>
      <c r="B92" s="187" t="s">
        <v>63</v>
      </c>
      <c r="C92" s="188"/>
      <c r="D92" s="189"/>
      <c r="E92" s="18"/>
      <c r="F92" s="19"/>
      <c r="G92" s="20"/>
      <c r="H92" s="20"/>
      <c r="I92" s="21"/>
      <c r="J92" s="22"/>
      <c r="K92" s="23"/>
      <c r="L92" s="24"/>
      <c r="M92" s="24"/>
      <c r="N92" s="24"/>
      <c r="O92" s="19"/>
      <c r="P92" s="25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6"/>
      <c r="AI92" s="26"/>
    </row>
    <row r="93" spans="1:35" ht="12.75" hidden="1" customHeight="1" outlineLevel="1">
      <c r="A93" s="16">
        <v>1</v>
      </c>
      <c r="B93" s="28"/>
      <c r="C93" s="27"/>
      <c r="D93" s="28"/>
      <c r="E93" s="28"/>
      <c r="F93" s="28"/>
      <c r="G93" s="27"/>
      <c r="H93" s="27"/>
      <c r="I93" s="29"/>
      <c r="J93" s="30"/>
      <c r="K93" s="28"/>
      <c r="L93" s="35"/>
      <c r="M93" s="35"/>
      <c r="N93" s="35"/>
      <c r="O93" s="28"/>
      <c r="P93" s="28"/>
      <c r="Q93" s="35"/>
      <c r="R93" s="35"/>
      <c r="S93" s="35"/>
      <c r="T93" s="40">
        <f>SUM(Q93:S93)</f>
        <v>0</v>
      </c>
      <c r="U93" s="35"/>
      <c r="V93" s="35"/>
      <c r="W93" s="35"/>
      <c r="X93" s="40">
        <f>SUM(U93:W93)</f>
        <v>0</v>
      </c>
      <c r="Y93" s="35"/>
      <c r="Z93" s="35"/>
      <c r="AA93" s="35"/>
      <c r="AB93" s="40">
        <f>SUM(Y93:AA93)</f>
        <v>0</v>
      </c>
      <c r="AC93" s="35"/>
      <c r="AD93" s="35"/>
      <c r="AE93" s="35"/>
      <c r="AF93" s="40">
        <f>SUM(AC93:AE93)</f>
        <v>0</v>
      </c>
      <c r="AG93" s="40">
        <f t="shared" ref="AG93:AG102" si="56">SUM(T93,X93,AB93,AF93)</f>
        <v>0</v>
      </c>
      <c r="AH93" s="41">
        <f>IF(ISERROR(AG93/I93),0,AG93/I93)</f>
        <v>0</v>
      </c>
      <c r="AI93" s="42">
        <f t="shared" ref="AI93:AI102" si="57">IF(ISERROR(AG93/$AG$191),"-",AG93/$AG$191)</f>
        <v>0</v>
      </c>
    </row>
    <row r="94" spans="1:35" ht="12.75" hidden="1" customHeight="1" outlineLevel="1">
      <c r="A94" s="16">
        <v>2</v>
      </c>
      <c r="B94" s="32"/>
      <c r="C94" s="31"/>
      <c r="D94" s="32"/>
      <c r="E94" s="32"/>
      <c r="F94" s="32"/>
      <c r="G94" s="31"/>
      <c r="H94" s="31"/>
      <c r="I94" s="29"/>
      <c r="J94" s="33"/>
      <c r="K94" s="32"/>
      <c r="L94" s="35"/>
      <c r="M94" s="35"/>
      <c r="N94" s="35"/>
      <c r="O94" s="32"/>
      <c r="P94" s="32"/>
      <c r="Q94" s="35"/>
      <c r="R94" s="35"/>
      <c r="S94" s="35"/>
      <c r="T94" s="40">
        <f t="shared" ref="T94:T102" si="58">SUM(Q94:S94)</f>
        <v>0</v>
      </c>
      <c r="U94" s="35"/>
      <c r="V94" s="35"/>
      <c r="W94" s="35"/>
      <c r="X94" s="40">
        <f t="shared" ref="X94:X102" si="59">SUM(U94:W94)</f>
        <v>0</v>
      </c>
      <c r="Y94" s="35"/>
      <c r="Z94" s="35"/>
      <c r="AA94" s="35"/>
      <c r="AB94" s="40">
        <f t="shared" ref="AB94:AB102" si="60">SUM(Y94:AA94)</f>
        <v>0</v>
      </c>
      <c r="AC94" s="35"/>
      <c r="AD94" s="35"/>
      <c r="AE94" s="35"/>
      <c r="AF94" s="40">
        <f t="shared" ref="AF94:AF102" si="61">SUM(AC94:AE94)</f>
        <v>0</v>
      </c>
      <c r="AG94" s="40">
        <f t="shared" si="56"/>
        <v>0</v>
      </c>
      <c r="AH94" s="41">
        <f t="shared" ref="AH94:AH102" si="62">IF(ISERROR(AG94/I94),0,AG94/I94)</f>
        <v>0</v>
      </c>
      <c r="AI94" s="42">
        <f t="shared" si="57"/>
        <v>0</v>
      </c>
    </row>
    <row r="95" spans="1:35" ht="12.75" hidden="1" customHeight="1" outlineLevel="1">
      <c r="A95" s="16">
        <v>3</v>
      </c>
      <c r="B95" s="32"/>
      <c r="C95" s="31"/>
      <c r="D95" s="32"/>
      <c r="E95" s="32"/>
      <c r="F95" s="32"/>
      <c r="G95" s="31"/>
      <c r="H95" s="31"/>
      <c r="I95" s="29"/>
      <c r="J95" s="33"/>
      <c r="K95" s="32"/>
      <c r="L95" s="35"/>
      <c r="M95" s="35"/>
      <c r="N95" s="35"/>
      <c r="O95" s="32"/>
      <c r="P95" s="32"/>
      <c r="Q95" s="35"/>
      <c r="R95" s="35"/>
      <c r="S95" s="35"/>
      <c r="T95" s="40">
        <f t="shared" si="58"/>
        <v>0</v>
      </c>
      <c r="U95" s="35"/>
      <c r="V95" s="35"/>
      <c r="W95" s="35"/>
      <c r="X95" s="40">
        <f t="shared" si="59"/>
        <v>0</v>
      </c>
      <c r="Y95" s="35"/>
      <c r="Z95" s="35"/>
      <c r="AA95" s="35"/>
      <c r="AB95" s="40">
        <f t="shared" si="60"/>
        <v>0</v>
      </c>
      <c r="AC95" s="35"/>
      <c r="AD95" s="35"/>
      <c r="AE95" s="35"/>
      <c r="AF95" s="40">
        <f t="shared" si="61"/>
        <v>0</v>
      </c>
      <c r="AG95" s="40">
        <f t="shared" si="56"/>
        <v>0</v>
      </c>
      <c r="AH95" s="41">
        <f t="shared" si="62"/>
        <v>0</v>
      </c>
      <c r="AI95" s="42">
        <f t="shared" si="57"/>
        <v>0</v>
      </c>
    </row>
    <row r="96" spans="1:35" ht="12.75" hidden="1" customHeight="1" outlineLevel="1">
      <c r="A96" s="16">
        <v>4</v>
      </c>
      <c r="B96" s="32"/>
      <c r="C96" s="31"/>
      <c r="D96" s="32"/>
      <c r="E96" s="32"/>
      <c r="F96" s="32"/>
      <c r="G96" s="31"/>
      <c r="H96" s="31"/>
      <c r="I96" s="29"/>
      <c r="J96" s="33"/>
      <c r="K96" s="32"/>
      <c r="L96" s="35"/>
      <c r="M96" s="35"/>
      <c r="N96" s="35"/>
      <c r="O96" s="32"/>
      <c r="P96" s="32"/>
      <c r="Q96" s="35"/>
      <c r="R96" s="35"/>
      <c r="S96" s="35"/>
      <c r="T96" s="40">
        <f t="shared" si="58"/>
        <v>0</v>
      </c>
      <c r="U96" s="35"/>
      <c r="V96" s="35"/>
      <c r="W96" s="35"/>
      <c r="X96" s="40">
        <f t="shared" si="59"/>
        <v>0</v>
      </c>
      <c r="Y96" s="35"/>
      <c r="Z96" s="35"/>
      <c r="AA96" s="35"/>
      <c r="AB96" s="40">
        <f t="shared" si="60"/>
        <v>0</v>
      </c>
      <c r="AC96" s="35"/>
      <c r="AD96" s="35"/>
      <c r="AE96" s="35"/>
      <c r="AF96" s="40">
        <f t="shared" si="61"/>
        <v>0</v>
      </c>
      <c r="AG96" s="40">
        <f t="shared" si="56"/>
        <v>0</v>
      </c>
      <c r="AH96" s="41">
        <f t="shared" si="62"/>
        <v>0</v>
      </c>
      <c r="AI96" s="42">
        <f t="shared" si="57"/>
        <v>0</v>
      </c>
    </row>
    <row r="97" spans="1:35" ht="12.75" hidden="1" customHeight="1" outlineLevel="1">
      <c r="A97" s="16">
        <v>5</v>
      </c>
      <c r="B97" s="32"/>
      <c r="C97" s="31"/>
      <c r="D97" s="32"/>
      <c r="E97" s="32"/>
      <c r="F97" s="32"/>
      <c r="G97" s="31"/>
      <c r="H97" s="31"/>
      <c r="I97" s="29"/>
      <c r="J97" s="33"/>
      <c r="K97" s="32"/>
      <c r="L97" s="35"/>
      <c r="M97" s="35"/>
      <c r="N97" s="35"/>
      <c r="O97" s="32"/>
      <c r="P97" s="32"/>
      <c r="Q97" s="35"/>
      <c r="R97" s="35"/>
      <c r="S97" s="35"/>
      <c r="T97" s="40">
        <f t="shared" si="58"/>
        <v>0</v>
      </c>
      <c r="U97" s="35"/>
      <c r="V97" s="35"/>
      <c r="W97" s="35"/>
      <c r="X97" s="40">
        <f t="shared" si="59"/>
        <v>0</v>
      </c>
      <c r="Y97" s="35"/>
      <c r="Z97" s="35"/>
      <c r="AA97" s="35"/>
      <c r="AB97" s="40">
        <f t="shared" si="60"/>
        <v>0</v>
      </c>
      <c r="AC97" s="35"/>
      <c r="AD97" s="35"/>
      <c r="AE97" s="35"/>
      <c r="AF97" s="40">
        <f t="shared" si="61"/>
        <v>0</v>
      </c>
      <c r="AG97" s="40">
        <f t="shared" si="56"/>
        <v>0</v>
      </c>
      <c r="AH97" s="41">
        <f t="shared" si="62"/>
        <v>0</v>
      </c>
      <c r="AI97" s="42">
        <f t="shared" si="57"/>
        <v>0</v>
      </c>
    </row>
    <row r="98" spans="1:35" ht="12.75" hidden="1" customHeight="1" outlineLevel="1">
      <c r="A98" s="16">
        <v>6</v>
      </c>
      <c r="B98" s="32"/>
      <c r="C98" s="31"/>
      <c r="D98" s="32"/>
      <c r="E98" s="32"/>
      <c r="F98" s="32"/>
      <c r="G98" s="31"/>
      <c r="H98" s="31"/>
      <c r="I98" s="29"/>
      <c r="J98" s="33"/>
      <c r="K98" s="32"/>
      <c r="L98" s="35"/>
      <c r="M98" s="35"/>
      <c r="N98" s="35"/>
      <c r="O98" s="32"/>
      <c r="P98" s="32"/>
      <c r="Q98" s="35"/>
      <c r="R98" s="35"/>
      <c r="S98" s="35"/>
      <c r="T98" s="40">
        <f t="shared" si="58"/>
        <v>0</v>
      </c>
      <c r="U98" s="35"/>
      <c r="V98" s="35"/>
      <c r="W98" s="35"/>
      <c r="X98" s="40">
        <f t="shared" si="59"/>
        <v>0</v>
      </c>
      <c r="Y98" s="35"/>
      <c r="Z98" s="35"/>
      <c r="AA98" s="35"/>
      <c r="AB98" s="40">
        <f t="shared" si="60"/>
        <v>0</v>
      </c>
      <c r="AC98" s="35"/>
      <c r="AD98" s="35"/>
      <c r="AE98" s="35"/>
      <c r="AF98" s="40">
        <f t="shared" si="61"/>
        <v>0</v>
      </c>
      <c r="AG98" s="40">
        <f t="shared" si="56"/>
        <v>0</v>
      </c>
      <c r="AH98" s="41">
        <f t="shared" si="62"/>
        <v>0</v>
      </c>
      <c r="AI98" s="42">
        <f t="shared" si="57"/>
        <v>0</v>
      </c>
    </row>
    <row r="99" spans="1:35" ht="12.75" hidden="1" customHeight="1" outlineLevel="1">
      <c r="A99" s="16">
        <v>7</v>
      </c>
      <c r="B99" s="32"/>
      <c r="C99" s="31"/>
      <c r="D99" s="32"/>
      <c r="E99" s="32"/>
      <c r="F99" s="32"/>
      <c r="G99" s="31"/>
      <c r="H99" s="31"/>
      <c r="I99" s="29"/>
      <c r="J99" s="33"/>
      <c r="K99" s="32"/>
      <c r="L99" s="35"/>
      <c r="M99" s="35"/>
      <c r="N99" s="35"/>
      <c r="O99" s="32"/>
      <c r="P99" s="32"/>
      <c r="Q99" s="35"/>
      <c r="R99" s="35"/>
      <c r="S99" s="35"/>
      <c r="T99" s="40">
        <f t="shared" si="58"/>
        <v>0</v>
      </c>
      <c r="U99" s="35"/>
      <c r="V99" s="35"/>
      <c r="W99" s="35"/>
      <c r="X99" s="40">
        <f t="shared" si="59"/>
        <v>0</v>
      </c>
      <c r="Y99" s="35"/>
      <c r="Z99" s="35"/>
      <c r="AA99" s="35"/>
      <c r="AB99" s="40">
        <f t="shared" si="60"/>
        <v>0</v>
      </c>
      <c r="AC99" s="35"/>
      <c r="AD99" s="35"/>
      <c r="AE99" s="35"/>
      <c r="AF99" s="40">
        <f t="shared" si="61"/>
        <v>0</v>
      </c>
      <c r="AG99" s="40">
        <f t="shared" si="56"/>
        <v>0</v>
      </c>
      <c r="AH99" s="41">
        <f t="shared" si="62"/>
        <v>0</v>
      </c>
      <c r="AI99" s="42">
        <f t="shared" si="57"/>
        <v>0</v>
      </c>
    </row>
    <row r="100" spans="1:35" ht="12.75" hidden="1" customHeight="1" outlineLevel="1">
      <c r="A100" s="16">
        <v>8</v>
      </c>
      <c r="B100" s="32"/>
      <c r="C100" s="31"/>
      <c r="D100" s="32"/>
      <c r="E100" s="32"/>
      <c r="F100" s="32"/>
      <c r="G100" s="31"/>
      <c r="H100" s="31"/>
      <c r="I100" s="29"/>
      <c r="J100" s="33"/>
      <c r="K100" s="32"/>
      <c r="L100" s="35"/>
      <c r="M100" s="35"/>
      <c r="N100" s="35"/>
      <c r="O100" s="32"/>
      <c r="P100" s="32"/>
      <c r="Q100" s="35"/>
      <c r="R100" s="35"/>
      <c r="S100" s="35"/>
      <c r="T100" s="40">
        <f t="shared" si="58"/>
        <v>0</v>
      </c>
      <c r="U100" s="35"/>
      <c r="V100" s="35"/>
      <c r="W100" s="35"/>
      <c r="X100" s="40">
        <f t="shared" si="59"/>
        <v>0</v>
      </c>
      <c r="Y100" s="35"/>
      <c r="Z100" s="35"/>
      <c r="AA100" s="35"/>
      <c r="AB100" s="40">
        <f t="shared" si="60"/>
        <v>0</v>
      </c>
      <c r="AC100" s="35"/>
      <c r="AD100" s="35"/>
      <c r="AE100" s="35"/>
      <c r="AF100" s="40">
        <f t="shared" si="61"/>
        <v>0</v>
      </c>
      <c r="AG100" s="40">
        <f t="shared" si="56"/>
        <v>0</v>
      </c>
      <c r="AH100" s="41">
        <f t="shared" si="62"/>
        <v>0</v>
      </c>
      <c r="AI100" s="42">
        <f t="shared" si="57"/>
        <v>0</v>
      </c>
    </row>
    <row r="101" spans="1:35" ht="12.75" hidden="1" customHeight="1" outlineLevel="1">
      <c r="A101" s="16">
        <v>9</v>
      </c>
      <c r="B101" s="32"/>
      <c r="C101" s="31"/>
      <c r="D101" s="32"/>
      <c r="E101" s="32"/>
      <c r="F101" s="32"/>
      <c r="G101" s="31"/>
      <c r="H101" s="31"/>
      <c r="I101" s="29"/>
      <c r="J101" s="33"/>
      <c r="K101" s="32"/>
      <c r="L101" s="35"/>
      <c r="M101" s="35"/>
      <c r="N101" s="35"/>
      <c r="O101" s="32"/>
      <c r="P101" s="32"/>
      <c r="Q101" s="35"/>
      <c r="R101" s="35"/>
      <c r="S101" s="35"/>
      <c r="T101" s="40">
        <f t="shared" si="58"/>
        <v>0</v>
      </c>
      <c r="U101" s="35"/>
      <c r="V101" s="35"/>
      <c r="W101" s="35"/>
      <c r="X101" s="40">
        <f t="shared" si="59"/>
        <v>0</v>
      </c>
      <c r="Y101" s="35"/>
      <c r="Z101" s="35"/>
      <c r="AA101" s="35"/>
      <c r="AB101" s="40">
        <f t="shared" si="60"/>
        <v>0</v>
      </c>
      <c r="AC101" s="35"/>
      <c r="AD101" s="35"/>
      <c r="AE101" s="35"/>
      <c r="AF101" s="40">
        <f t="shared" si="61"/>
        <v>0</v>
      </c>
      <c r="AG101" s="40">
        <f t="shared" si="56"/>
        <v>0</v>
      </c>
      <c r="AH101" s="41">
        <f t="shared" si="62"/>
        <v>0</v>
      </c>
      <c r="AI101" s="42">
        <f t="shared" si="57"/>
        <v>0</v>
      </c>
    </row>
    <row r="102" spans="1:35" ht="12.75" hidden="1" customHeight="1" outlineLevel="1">
      <c r="A102" s="16">
        <v>10</v>
      </c>
      <c r="B102" s="32"/>
      <c r="C102" s="31"/>
      <c r="D102" s="32"/>
      <c r="E102" s="32"/>
      <c r="F102" s="32"/>
      <c r="G102" s="31"/>
      <c r="H102" s="31"/>
      <c r="I102" s="29"/>
      <c r="J102" s="34"/>
      <c r="K102" s="32"/>
      <c r="L102" s="35"/>
      <c r="M102" s="35"/>
      <c r="N102" s="35"/>
      <c r="O102" s="32"/>
      <c r="P102" s="32"/>
      <c r="Q102" s="35"/>
      <c r="R102" s="35"/>
      <c r="S102" s="35"/>
      <c r="T102" s="40">
        <f t="shared" si="58"/>
        <v>0</v>
      </c>
      <c r="U102" s="35"/>
      <c r="V102" s="35"/>
      <c r="W102" s="35"/>
      <c r="X102" s="40">
        <f t="shared" si="59"/>
        <v>0</v>
      </c>
      <c r="Y102" s="35"/>
      <c r="Z102" s="35"/>
      <c r="AA102" s="35"/>
      <c r="AB102" s="40">
        <f t="shared" si="60"/>
        <v>0</v>
      </c>
      <c r="AC102" s="35"/>
      <c r="AD102" s="35"/>
      <c r="AE102" s="35"/>
      <c r="AF102" s="40">
        <f t="shared" si="61"/>
        <v>0</v>
      </c>
      <c r="AG102" s="40">
        <f t="shared" si="56"/>
        <v>0</v>
      </c>
      <c r="AH102" s="41">
        <f t="shared" si="62"/>
        <v>0</v>
      </c>
      <c r="AI102" s="42">
        <f t="shared" si="57"/>
        <v>0</v>
      </c>
    </row>
    <row r="103" spans="1:35" ht="12.75" customHeight="1" collapsed="1">
      <c r="A103" s="181" t="s">
        <v>64</v>
      </c>
      <c r="B103" s="182"/>
      <c r="C103" s="182"/>
      <c r="D103" s="182"/>
      <c r="E103" s="182"/>
      <c r="F103" s="182"/>
      <c r="G103" s="182"/>
      <c r="H103" s="183"/>
      <c r="I103" s="55">
        <f>SUM(I93:I102)</f>
        <v>0</v>
      </c>
      <c r="J103" s="55">
        <f>SUM(J93:J102)</f>
        <v>0</v>
      </c>
      <c r="K103" s="56"/>
      <c r="L103" s="55">
        <f>SUM(L93:L102)</f>
        <v>0</v>
      </c>
      <c r="M103" s="55">
        <f>SUM(M93:M102)</f>
        <v>0</v>
      </c>
      <c r="N103" s="55">
        <f>SUM(N93:N102)</f>
        <v>0</v>
      </c>
      <c r="O103" s="57"/>
      <c r="P103" s="59"/>
      <c r="Q103" s="55">
        <f t="shared" ref="Q103:AG103" si="63">SUM(Q93:Q102)</f>
        <v>0</v>
      </c>
      <c r="R103" s="55">
        <f t="shared" si="63"/>
        <v>0</v>
      </c>
      <c r="S103" s="55">
        <f t="shared" si="63"/>
        <v>0</v>
      </c>
      <c r="T103" s="60">
        <f t="shared" si="63"/>
        <v>0</v>
      </c>
      <c r="U103" s="55">
        <f t="shared" si="63"/>
        <v>0</v>
      </c>
      <c r="V103" s="55">
        <f t="shared" si="63"/>
        <v>0</v>
      </c>
      <c r="W103" s="55">
        <f t="shared" si="63"/>
        <v>0</v>
      </c>
      <c r="X103" s="60">
        <f t="shared" si="63"/>
        <v>0</v>
      </c>
      <c r="Y103" s="55">
        <f t="shared" si="63"/>
        <v>0</v>
      </c>
      <c r="Z103" s="55">
        <f t="shared" si="63"/>
        <v>0</v>
      </c>
      <c r="AA103" s="55">
        <f t="shared" si="63"/>
        <v>0</v>
      </c>
      <c r="AB103" s="60">
        <f t="shared" si="63"/>
        <v>0</v>
      </c>
      <c r="AC103" s="55">
        <f t="shared" si="63"/>
        <v>0</v>
      </c>
      <c r="AD103" s="55">
        <f t="shared" si="63"/>
        <v>0</v>
      </c>
      <c r="AE103" s="55">
        <f t="shared" si="63"/>
        <v>0</v>
      </c>
      <c r="AF103" s="60">
        <f t="shared" si="63"/>
        <v>0</v>
      </c>
      <c r="AG103" s="53">
        <f t="shared" si="63"/>
        <v>0</v>
      </c>
      <c r="AH103" s="54">
        <f>IF(ISERROR(AG103/I103),0,AG103/I103)</f>
        <v>0</v>
      </c>
      <c r="AI103" s="54">
        <f>IF(ISERROR(AG103/$AG$191),0,AG103/$AG$191)</f>
        <v>0</v>
      </c>
    </row>
    <row r="104" spans="1:35" ht="12.75" customHeight="1">
      <c r="A104" s="36"/>
      <c r="B104" s="187" t="s">
        <v>65</v>
      </c>
      <c r="C104" s="188"/>
      <c r="D104" s="189"/>
      <c r="E104" s="18"/>
      <c r="F104" s="19"/>
      <c r="G104" s="20"/>
      <c r="H104" s="20"/>
      <c r="I104" s="21"/>
      <c r="J104" s="22"/>
      <c r="K104" s="23"/>
      <c r="L104" s="24"/>
      <c r="M104" s="24"/>
      <c r="N104" s="24"/>
      <c r="O104" s="19"/>
      <c r="P104" s="25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6"/>
      <c r="AI104" s="26"/>
    </row>
    <row r="105" spans="1:35" ht="12.75" hidden="1" customHeight="1" outlineLevel="1">
      <c r="A105" s="16">
        <v>1</v>
      </c>
      <c r="B105" s="28"/>
      <c r="C105" s="27"/>
      <c r="D105" s="28"/>
      <c r="E105" s="28"/>
      <c r="F105" s="28"/>
      <c r="G105" s="27"/>
      <c r="H105" s="27"/>
      <c r="I105" s="29"/>
      <c r="J105" s="30"/>
      <c r="K105" s="28"/>
      <c r="L105" s="35"/>
      <c r="M105" s="35"/>
      <c r="N105" s="35"/>
      <c r="O105" s="28"/>
      <c r="P105" s="28"/>
      <c r="Q105" s="35"/>
      <c r="R105" s="35"/>
      <c r="S105" s="35"/>
      <c r="T105" s="40">
        <f>SUM(Q105:S105)</f>
        <v>0</v>
      </c>
      <c r="U105" s="35"/>
      <c r="V105" s="35"/>
      <c r="W105" s="35"/>
      <c r="X105" s="40">
        <f>SUM(U105:W105)</f>
        <v>0</v>
      </c>
      <c r="Y105" s="35"/>
      <c r="Z105" s="35"/>
      <c r="AA105" s="35"/>
      <c r="AB105" s="40">
        <f>SUM(Y105:AA105)</f>
        <v>0</v>
      </c>
      <c r="AC105" s="35"/>
      <c r="AD105" s="35"/>
      <c r="AE105" s="35"/>
      <c r="AF105" s="40">
        <f>SUM(AC105:AE105)</f>
        <v>0</v>
      </c>
      <c r="AG105" s="40">
        <f t="shared" ref="AG105:AG114" si="64">SUM(T105,X105,AB105,AF105)</f>
        <v>0</v>
      </c>
      <c r="AH105" s="41">
        <f>IF(ISERROR(AG105/I105),0,AG105/I105)</f>
        <v>0</v>
      </c>
      <c r="AI105" s="42">
        <f t="shared" ref="AI105:AI114" si="65">IF(ISERROR(AG105/$AG$191),"-",AG105/$AG$191)</f>
        <v>0</v>
      </c>
    </row>
    <row r="106" spans="1:35" ht="12.75" hidden="1" customHeight="1" outlineLevel="1">
      <c r="A106" s="16">
        <v>2</v>
      </c>
      <c r="B106" s="32"/>
      <c r="C106" s="31"/>
      <c r="D106" s="32"/>
      <c r="E106" s="32"/>
      <c r="F106" s="32"/>
      <c r="G106" s="31"/>
      <c r="H106" s="31"/>
      <c r="I106" s="29"/>
      <c r="J106" s="33"/>
      <c r="K106" s="32"/>
      <c r="L106" s="35"/>
      <c r="M106" s="35"/>
      <c r="N106" s="35"/>
      <c r="O106" s="32"/>
      <c r="P106" s="32"/>
      <c r="Q106" s="35"/>
      <c r="R106" s="35"/>
      <c r="S106" s="35"/>
      <c r="T106" s="40">
        <f t="shared" ref="T106:T114" si="66">SUM(Q106:S106)</f>
        <v>0</v>
      </c>
      <c r="U106" s="35"/>
      <c r="V106" s="35"/>
      <c r="W106" s="35"/>
      <c r="X106" s="40">
        <f t="shared" ref="X106:X114" si="67">SUM(U106:W106)</f>
        <v>0</v>
      </c>
      <c r="Y106" s="35"/>
      <c r="Z106" s="35"/>
      <c r="AA106" s="35"/>
      <c r="AB106" s="40">
        <f t="shared" ref="AB106:AB114" si="68">SUM(Y106:AA106)</f>
        <v>0</v>
      </c>
      <c r="AC106" s="35"/>
      <c r="AD106" s="35"/>
      <c r="AE106" s="35"/>
      <c r="AF106" s="40">
        <f t="shared" ref="AF106:AF114" si="69">SUM(AC106:AE106)</f>
        <v>0</v>
      </c>
      <c r="AG106" s="40">
        <f t="shared" si="64"/>
        <v>0</v>
      </c>
      <c r="AH106" s="41">
        <f t="shared" ref="AH106:AH114" si="70">IF(ISERROR(AG106/I106),0,AG106/I106)</f>
        <v>0</v>
      </c>
      <c r="AI106" s="42">
        <f t="shared" si="65"/>
        <v>0</v>
      </c>
    </row>
    <row r="107" spans="1:35" ht="12.75" hidden="1" customHeight="1" outlineLevel="1">
      <c r="A107" s="16">
        <v>3</v>
      </c>
      <c r="B107" s="32"/>
      <c r="C107" s="31"/>
      <c r="D107" s="32"/>
      <c r="E107" s="32"/>
      <c r="F107" s="32"/>
      <c r="G107" s="31"/>
      <c r="H107" s="31"/>
      <c r="I107" s="29"/>
      <c r="J107" s="33"/>
      <c r="K107" s="32"/>
      <c r="L107" s="35"/>
      <c r="M107" s="35"/>
      <c r="N107" s="35"/>
      <c r="O107" s="32"/>
      <c r="P107" s="32"/>
      <c r="Q107" s="35"/>
      <c r="R107" s="35"/>
      <c r="S107" s="35"/>
      <c r="T107" s="40">
        <f t="shared" si="66"/>
        <v>0</v>
      </c>
      <c r="U107" s="35"/>
      <c r="V107" s="35"/>
      <c r="W107" s="35"/>
      <c r="X107" s="40">
        <f t="shared" si="67"/>
        <v>0</v>
      </c>
      <c r="Y107" s="35"/>
      <c r="Z107" s="35"/>
      <c r="AA107" s="35"/>
      <c r="AB107" s="40">
        <f t="shared" si="68"/>
        <v>0</v>
      </c>
      <c r="AC107" s="35"/>
      <c r="AD107" s="35"/>
      <c r="AE107" s="35"/>
      <c r="AF107" s="40">
        <f t="shared" si="69"/>
        <v>0</v>
      </c>
      <c r="AG107" s="40">
        <f t="shared" si="64"/>
        <v>0</v>
      </c>
      <c r="AH107" s="41">
        <f t="shared" si="70"/>
        <v>0</v>
      </c>
      <c r="AI107" s="42">
        <f t="shared" si="65"/>
        <v>0</v>
      </c>
    </row>
    <row r="108" spans="1:35" ht="12.75" hidden="1" customHeight="1" outlineLevel="1">
      <c r="A108" s="16">
        <v>4</v>
      </c>
      <c r="B108" s="32"/>
      <c r="C108" s="31"/>
      <c r="D108" s="32"/>
      <c r="E108" s="32"/>
      <c r="F108" s="32"/>
      <c r="G108" s="31"/>
      <c r="H108" s="31"/>
      <c r="I108" s="29"/>
      <c r="J108" s="33"/>
      <c r="K108" s="32"/>
      <c r="L108" s="35"/>
      <c r="M108" s="35"/>
      <c r="N108" s="35"/>
      <c r="O108" s="32"/>
      <c r="P108" s="32"/>
      <c r="Q108" s="35"/>
      <c r="R108" s="35"/>
      <c r="S108" s="35"/>
      <c r="T108" s="40">
        <f t="shared" si="66"/>
        <v>0</v>
      </c>
      <c r="U108" s="35"/>
      <c r="V108" s="35"/>
      <c r="W108" s="35"/>
      <c r="X108" s="40">
        <f t="shared" si="67"/>
        <v>0</v>
      </c>
      <c r="Y108" s="35"/>
      <c r="Z108" s="35"/>
      <c r="AA108" s="35"/>
      <c r="AB108" s="40">
        <f t="shared" si="68"/>
        <v>0</v>
      </c>
      <c r="AC108" s="35"/>
      <c r="AD108" s="35"/>
      <c r="AE108" s="35"/>
      <c r="AF108" s="40">
        <f t="shared" si="69"/>
        <v>0</v>
      </c>
      <c r="AG108" s="40">
        <f t="shared" si="64"/>
        <v>0</v>
      </c>
      <c r="AH108" s="41">
        <f t="shared" si="70"/>
        <v>0</v>
      </c>
      <c r="AI108" s="42">
        <f t="shared" si="65"/>
        <v>0</v>
      </c>
    </row>
    <row r="109" spans="1:35" ht="12.75" hidden="1" customHeight="1" outlineLevel="1">
      <c r="A109" s="16">
        <v>5</v>
      </c>
      <c r="B109" s="32"/>
      <c r="C109" s="31"/>
      <c r="D109" s="32"/>
      <c r="E109" s="32"/>
      <c r="F109" s="32"/>
      <c r="G109" s="31"/>
      <c r="H109" s="31"/>
      <c r="I109" s="29"/>
      <c r="J109" s="33"/>
      <c r="K109" s="32"/>
      <c r="L109" s="35"/>
      <c r="M109" s="35"/>
      <c r="N109" s="35"/>
      <c r="O109" s="32"/>
      <c r="P109" s="32"/>
      <c r="Q109" s="35"/>
      <c r="R109" s="35"/>
      <c r="S109" s="35"/>
      <c r="T109" s="40">
        <f t="shared" si="66"/>
        <v>0</v>
      </c>
      <c r="U109" s="35"/>
      <c r="V109" s="35"/>
      <c r="W109" s="35"/>
      <c r="X109" s="40">
        <f t="shared" si="67"/>
        <v>0</v>
      </c>
      <c r="Y109" s="35"/>
      <c r="Z109" s="35"/>
      <c r="AA109" s="35"/>
      <c r="AB109" s="40">
        <f t="shared" si="68"/>
        <v>0</v>
      </c>
      <c r="AC109" s="35"/>
      <c r="AD109" s="35"/>
      <c r="AE109" s="35"/>
      <c r="AF109" s="40">
        <f t="shared" si="69"/>
        <v>0</v>
      </c>
      <c r="AG109" s="40">
        <f t="shared" si="64"/>
        <v>0</v>
      </c>
      <c r="AH109" s="41">
        <f t="shared" si="70"/>
        <v>0</v>
      </c>
      <c r="AI109" s="42">
        <f t="shared" si="65"/>
        <v>0</v>
      </c>
    </row>
    <row r="110" spans="1:35" ht="12.75" hidden="1" customHeight="1" outlineLevel="1">
      <c r="A110" s="16">
        <v>6</v>
      </c>
      <c r="B110" s="32"/>
      <c r="C110" s="31"/>
      <c r="D110" s="32"/>
      <c r="E110" s="32"/>
      <c r="F110" s="32"/>
      <c r="G110" s="31"/>
      <c r="H110" s="31"/>
      <c r="I110" s="29"/>
      <c r="J110" s="33"/>
      <c r="K110" s="32"/>
      <c r="L110" s="35"/>
      <c r="M110" s="35"/>
      <c r="N110" s="35"/>
      <c r="O110" s="32"/>
      <c r="P110" s="32"/>
      <c r="Q110" s="35"/>
      <c r="R110" s="35"/>
      <c r="S110" s="35"/>
      <c r="T110" s="40">
        <f t="shared" si="66"/>
        <v>0</v>
      </c>
      <c r="U110" s="35"/>
      <c r="V110" s="35"/>
      <c r="W110" s="35"/>
      <c r="X110" s="40">
        <f t="shared" si="67"/>
        <v>0</v>
      </c>
      <c r="Y110" s="35"/>
      <c r="Z110" s="35"/>
      <c r="AA110" s="35"/>
      <c r="AB110" s="40">
        <f t="shared" si="68"/>
        <v>0</v>
      </c>
      <c r="AC110" s="35"/>
      <c r="AD110" s="35"/>
      <c r="AE110" s="35"/>
      <c r="AF110" s="40">
        <f t="shared" si="69"/>
        <v>0</v>
      </c>
      <c r="AG110" s="40">
        <f t="shared" si="64"/>
        <v>0</v>
      </c>
      <c r="AH110" s="41">
        <f t="shared" si="70"/>
        <v>0</v>
      </c>
      <c r="AI110" s="42">
        <f t="shared" si="65"/>
        <v>0</v>
      </c>
    </row>
    <row r="111" spans="1:35" ht="12.75" hidden="1" customHeight="1" outlineLevel="1">
      <c r="A111" s="16">
        <v>7</v>
      </c>
      <c r="B111" s="32"/>
      <c r="C111" s="31"/>
      <c r="D111" s="32"/>
      <c r="E111" s="32"/>
      <c r="F111" s="32"/>
      <c r="G111" s="31"/>
      <c r="H111" s="31"/>
      <c r="I111" s="29"/>
      <c r="J111" s="33"/>
      <c r="K111" s="32"/>
      <c r="L111" s="35"/>
      <c r="M111" s="35"/>
      <c r="N111" s="35"/>
      <c r="O111" s="32"/>
      <c r="P111" s="32"/>
      <c r="Q111" s="35"/>
      <c r="R111" s="35"/>
      <c r="S111" s="35"/>
      <c r="T111" s="40">
        <f t="shared" si="66"/>
        <v>0</v>
      </c>
      <c r="U111" s="35"/>
      <c r="V111" s="35"/>
      <c r="W111" s="35"/>
      <c r="X111" s="40">
        <f t="shared" si="67"/>
        <v>0</v>
      </c>
      <c r="Y111" s="35"/>
      <c r="Z111" s="35"/>
      <c r="AA111" s="35"/>
      <c r="AB111" s="40">
        <f t="shared" si="68"/>
        <v>0</v>
      </c>
      <c r="AC111" s="35"/>
      <c r="AD111" s="35"/>
      <c r="AE111" s="35"/>
      <c r="AF111" s="40">
        <f t="shared" si="69"/>
        <v>0</v>
      </c>
      <c r="AG111" s="40">
        <f t="shared" si="64"/>
        <v>0</v>
      </c>
      <c r="AH111" s="41">
        <f t="shared" si="70"/>
        <v>0</v>
      </c>
      <c r="AI111" s="42">
        <f t="shared" si="65"/>
        <v>0</v>
      </c>
    </row>
    <row r="112" spans="1:35" ht="12.75" hidden="1" customHeight="1" outlineLevel="1">
      <c r="A112" s="16">
        <v>8</v>
      </c>
      <c r="B112" s="32"/>
      <c r="C112" s="31"/>
      <c r="D112" s="32"/>
      <c r="E112" s="32"/>
      <c r="F112" s="32"/>
      <c r="G112" s="31"/>
      <c r="H112" s="31"/>
      <c r="I112" s="29"/>
      <c r="J112" s="33"/>
      <c r="K112" s="32"/>
      <c r="L112" s="35"/>
      <c r="M112" s="35"/>
      <c r="N112" s="35"/>
      <c r="O112" s="32"/>
      <c r="P112" s="32"/>
      <c r="Q112" s="35"/>
      <c r="R112" s="35"/>
      <c r="S112" s="35"/>
      <c r="T112" s="40">
        <f t="shared" si="66"/>
        <v>0</v>
      </c>
      <c r="U112" s="35"/>
      <c r="V112" s="35"/>
      <c r="W112" s="35"/>
      <c r="X112" s="40">
        <f t="shared" si="67"/>
        <v>0</v>
      </c>
      <c r="Y112" s="35"/>
      <c r="Z112" s="35"/>
      <c r="AA112" s="35"/>
      <c r="AB112" s="40">
        <f t="shared" si="68"/>
        <v>0</v>
      </c>
      <c r="AC112" s="35"/>
      <c r="AD112" s="35"/>
      <c r="AE112" s="35"/>
      <c r="AF112" s="40">
        <f t="shared" si="69"/>
        <v>0</v>
      </c>
      <c r="AG112" s="40">
        <f t="shared" si="64"/>
        <v>0</v>
      </c>
      <c r="AH112" s="41">
        <f t="shared" si="70"/>
        <v>0</v>
      </c>
      <c r="AI112" s="42">
        <f t="shared" si="65"/>
        <v>0</v>
      </c>
    </row>
    <row r="113" spans="1:35" ht="12.75" hidden="1" customHeight="1" outlineLevel="1">
      <c r="A113" s="16">
        <v>9</v>
      </c>
      <c r="B113" s="32"/>
      <c r="C113" s="31"/>
      <c r="D113" s="32"/>
      <c r="E113" s="32"/>
      <c r="F113" s="32"/>
      <c r="G113" s="31"/>
      <c r="H113" s="31"/>
      <c r="I113" s="29"/>
      <c r="J113" s="33"/>
      <c r="K113" s="32"/>
      <c r="L113" s="35"/>
      <c r="M113" s="35"/>
      <c r="N113" s="35"/>
      <c r="O113" s="32"/>
      <c r="P113" s="32"/>
      <c r="Q113" s="35"/>
      <c r="R113" s="35"/>
      <c r="S113" s="35"/>
      <c r="T113" s="40">
        <f t="shared" si="66"/>
        <v>0</v>
      </c>
      <c r="U113" s="35"/>
      <c r="V113" s="35"/>
      <c r="W113" s="35"/>
      <c r="X113" s="40">
        <f t="shared" si="67"/>
        <v>0</v>
      </c>
      <c r="Y113" s="35"/>
      <c r="Z113" s="35"/>
      <c r="AA113" s="35"/>
      <c r="AB113" s="40">
        <f t="shared" si="68"/>
        <v>0</v>
      </c>
      <c r="AC113" s="35"/>
      <c r="AD113" s="35"/>
      <c r="AE113" s="35"/>
      <c r="AF113" s="40">
        <f t="shared" si="69"/>
        <v>0</v>
      </c>
      <c r="AG113" s="40">
        <f t="shared" si="64"/>
        <v>0</v>
      </c>
      <c r="AH113" s="41">
        <f t="shared" si="70"/>
        <v>0</v>
      </c>
      <c r="AI113" s="42">
        <f t="shared" si="65"/>
        <v>0</v>
      </c>
    </row>
    <row r="114" spans="1:35" ht="12.75" hidden="1" customHeight="1" outlineLevel="1">
      <c r="A114" s="16">
        <v>10</v>
      </c>
      <c r="B114" s="32"/>
      <c r="C114" s="31"/>
      <c r="D114" s="32"/>
      <c r="E114" s="32"/>
      <c r="F114" s="32"/>
      <c r="G114" s="31"/>
      <c r="H114" s="31"/>
      <c r="I114" s="29"/>
      <c r="J114" s="34"/>
      <c r="K114" s="32"/>
      <c r="L114" s="35"/>
      <c r="M114" s="35"/>
      <c r="N114" s="35"/>
      <c r="O114" s="32"/>
      <c r="P114" s="32"/>
      <c r="Q114" s="35"/>
      <c r="R114" s="35"/>
      <c r="S114" s="35"/>
      <c r="T114" s="40">
        <f t="shared" si="66"/>
        <v>0</v>
      </c>
      <c r="U114" s="35"/>
      <c r="V114" s="35"/>
      <c r="W114" s="35"/>
      <c r="X114" s="40">
        <f t="shared" si="67"/>
        <v>0</v>
      </c>
      <c r="Y114" s="35"/>
      <c r="Z114" s="35"/>
      <c r="AA114" s="35"/>
      <c r="AB114" s="40">
        <f t="shared" si="68"/>
        <v>0</v>
      </c>
      <c r="AC114" s="35"/>
      <c r="AD114" s="35"/>
      <c r="AE114" s="35"/>
      <c r="AF114" s="40">
        <f t="shared" si="69"/>
        <v>0</v>
      </c>
      <c r="AG114" s="40">
        <f t="shared" si="64"/>
        <v>0</v>
      </c>
      <c r="AH114" s="41">
        <f t="shared" si="70"/>
        <v>0</v>
      </c>
      <c r="AI114" s="42">
        <f t="shared" si="65"/>
        <v>0</v>
      </c>
    </row>
    <row r="115" spans="1:35" ht="12.75" customHeight="1" collapsed="1">
      <c r="A115" s="181" t="s">
        <v>66</v>
      </c>
      <c r="B115" s="182"/>
      <c r="C115" s="182"/>
      <c r="D115" s="182"/>
      <c r="E115" s="182"/>
      <c r="F115" s="182"/>
      <c r="G115" s="182"/>
      <c r="H115" s="183"/>
      <c r="I115" s="55">
        <f>SUM(I105:I114)</f>
        <v>0</v>
      </c>
      <c r="J115" s="55">
        <f>SUM(J105:J114)</f>
        <v>0</v>
      </c>
      <c r="K115" s="56"/>
      <c r="L115" s="55">
        <f>SUM(L105:L114)</f>
        <v>0</v>
      </c>
      <c r="M115" s="55">
        <f>SUM(M105:M114)</f>
        <v>0</v>
      </c>
      <c r="N115" s="55">
        <f>SUM(N105:N114)</f>
        <v>0</v>
      </c>
      <c r="O115" s="57"/>
      <c r="P115" s="59"/>
      <c r="Q115" s="55">
        <f t="shared" ref="Q115:AG115" si="71">SUM(Q105:Q114)</f>
        <v>0</v>
      </c>
      <c r="R115" s="55">
        <f t="shared" si="71"/>
        <v>0</v>
      </c>
      <c r="S115" s="55">
        <f t="shared" si="71"/>
        <v>0</v>
      </c>
      <c r="T115" s="60">
        <f t="shared" si="71"/>
        <v>0</v>
      </c>
      <c r="U115" s="55">
        <f t="shared" si="71"/>
        <v>0</v>
      </c>
      <c r="V115" s="55">
        <f t="shared" si="71"/>
        <v>0</v>
      </c>
      <c r="W115" s="55">
        <f t="shared" si="71"/>
        <v>0</v>
      </c>
      <c r="X115" s="60">
        <f t="shared" si="71"/>
        <v>0</v>
      </c>
      <c r="Y115" s="55">
        <f t="shared" si="71"/>
        <v>0</v>
      </c>
      <c r="Z115" s="55">
        <f t="shared" si="71"/>
        <v>0</v>
      </c>
      <c r="AA115" s="55">
        <f t="shared" si="71"/>
        <v>0</v>
      </c>
      <c r="AB115" s="60">
        <f t="shared" si="71"/>
        <v>0</v>
      </c>
      <c r="AC115" s="55">
        <f t="shared" si="71"/>
        <v>0</v>
      </c>
      <c r="AD115" s="55">
        <f t="shared" si="71"/>
        <v>0</v>
      </c>
      <c r="AE115" s="55">
        <f t="shared" si="71"/>
        <v>0</v>
      </c>
      <c r="AF115" s="60">
        <f t="shared" si="71"/>
        <v>0</v>
      </c>
      <c r="AG115" s="53">
        <f t="shared" si="71"/>
        <v>0</v>
      </c>
      <c r="AH115" s="54">
        <f>IF(ISERROR(AG115/I115),0,AG115/I115)</f>
        <v>0</v>
      </c>
      <c r="AI115" s="54">
        <f>IF(ISERROR(AG115/$AG$191),0,AG115/$AG$191)</f>
        <v>0</v>
      </c>
    </row>
    <row r="116" spans="1:35" ht="12.75" customHeight="1">
      <c r="A116" s="36"/>
      <c r="B116" s="187" t="s">
        <v>17</v>
      </c>
      <c r="C116" s="188"/>
      <c r="D116" s="189"/>
      <c r="E116" s="18"/>
      <c r="F116" s="19"/>
      <c r="G116" s="20"/>
      <c r="H116" s="20"/>
      <c r="I116" s="21"/>
      <c r="J116" s="22"/>
      <c r="K116" s="23"/>
      <c r="L116" s="24"/>
      <c r="M116" s="24"/>
      <c r="N116" s="24"/>
      <c r="O116" s="19"/>
      <c r="P116" s="25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6"/>
      <c r="AI116" s="26"/>
    </row>
    <row r="117" spans="1:35" ht="12.75" hidden="1" customHeight="1" outlineLevel="1">
      <c r="A117" s="16">
        <v>1</v>
      </c>
      <c r="B117" s="28"/>
      <c r="C117" s="27"/>
      <c r="D117" s="37"/>
      <c r="E117" s="39"/>
      <c r="F117" s="38"/>
      <c r="G117" s="27"/>
      <c r="H117" s="27"/>
      <c r="I117" s="29"/>
      <c r="J117" s="30"/>
      <c r="K117" s="28"/>
      <c r="L117" s="35"/>
      <c r="M117" s="35"/>
      <c r="N117" s="35"/>
      <c r="O117" s="28"/>
      <c r="P117" s="28"/>
      <c r="Q117" s="35"/>
      <c r="R117" s="35"/>
      <c r="S117" s="35"/>
      <c r="T117" s="40">
        <f>SUM(Q117:S117)</f>
        <v>0</v>
      </c>
      <c r="U117" s="35"/>
      <c r="V117" s="35"/>
      <c r="W117" s="35"/>
      <c r="X117" s="40">
        <f>SUM(U117:W117)</f>
        <v>0</v>
      </c>
      <c r="Y117" s="35"/>
      <c r="Z117" s="35"/>
      <c r="AA117" s="35"/>
      <c r="AB117" s="40">
        <f>SUM(Y117:AA117)</f>
        <v>0</v>
      </c>
      <c r="AC117" s="35"/>
      <c r="AD117" s="35"/>
      <c r="AE117" s="35"/>
      <c r="AF117" s="40">
        <f>SUM(AC117:AE117)</f>
        <v>0</v>
      </c>
      <c r="AG117" s="40">
        <f t="shared" ref="AG117:AG126" si="72">SUM(T117,X117,AB117,AF117)</f>
        <v>0</v>
      </c>
      <c r="AH117" s="41">
        <f>IF(ISERROR(AG117/I117),0,AG117/I117)</f>
        <v>0</v>
      </c>
      <c r="AI117" s="42">
        <f t="shared" ref="AI117:AI126" si="73">IF(ISERROR(AG117/$AG$191),"-",AG117/$AG$191)</f>
        <v>0</v>
      </c>
    </row>
    <row r="118" spans="1:35" ht="12.75" hidden="1" customHeight="1" outlineLevel="1">
      <c r="A118" s="16">
        <v>2</v>
      </c>
      <c r="B118" s="32"/>
      <c r="C118" s="31"/>
      <c r="D118" s="32"/>
      <c r="E118" s="28"/>
      <c r="F118" s="32"/>
      <c r="G118" s="31"/>
      <c r="H118" s="31"/>
      <c r="I118" s="29"/>
      <c r="J118" s="33"/>
      <c r="K118" s="32"/>
      <c r="L118" s="35"/>
      <c r="M118" s="35"/>
      <c r="N118" s="35"/>
      <c r="O118" s="32"/>
      <c r="P118" s="32"/>
      <c r="Q118" s="35"/>
      <c r="R118" s="35"/>
      <c r="S118" s="35"/>
      <c r="T118" s="40">
        <f t="shared" ref="T118:T126" si="74">SUM(Q118:S118)</f>
        <v>0</v>
      </c>
      <c r="U118" s="35"/>
      <c r="V118" s="35"/>
      <c r="W118" s="35"/>
      <c r="X118" s="40">
        <f t="shared" ref="X118:X126" si="75">SUM(U118:W118)</f>
        <v>0</v>
      </c>
      <c r="Y118" s="35"/>
      <c r="Z118" s="35"/>
      <c r="AA118" s="35"/>
      <c r="AB118" s="40">
        <f t="shared" ref="AB118:AB126" si="76">SUM(Y118:AA118)</f>
        <v>0</v>
      </c>
      <c r="AC118" s="35"/>
      <c r="AD118" s="35"/>
      <c r="AE118" s="35"/>
      <c r="AF118" s="40">
        <f t="shared" ref="AF118:AF126" si="77">SUM(AC118:AE118)</f>
        <v>0</v>
      </c>
      <c r="AG118" s="40">
        <f t="shared" si="72"/>
        <v>0</v>
      </c>
      <c r="AH118" s="41">
        <f t="shared" ref="AH118:AH126" si="78">IF(ISERROR(AG118/I118),0,AG118/I118)</f>
        <v>0</v>
      </c>
      <c r="AI118" s="42">
        <f t="shared" si="73"/>
        <v>0</v>
      </c>
    </row>
    <row r="119" spans="1:35" ht="12.75" hidden="1" customHeight="1" outlineLevel="1">
      <c r="A119" s="16">
        <v>3</v>
      </c>
      <c r="B119" s="32"/>
      <c r="C119" s="31"/>
      <c r="D119" s="32"/>
      <c r="E119" s="32"/>
      <c r="F119" s="32"/>
      <c r="G119" s="31"/>
      <c r="H119" s="31"/>
      <c r="I119" s="29"/>
      <c r="J119" s="33"/>
      <c r="K119" s="32"/>
      <c r="L119" s="35"/>
      <c r="M119" s="35"/>
      <c r="N119" s="35"/>
      <c r="O119" s="32"/>
      <c r="P119" s="32"/>
      <c r="Q119" s="35"/>
      <c r="R119" s="35"/>
      <c r="S119" s="35"/>
      <c r="T119" s="40">
        <f t="shared" si="74"/>
        <v>0</v>
      </c>
      <c r="U119" s="35"/>
      <c r="V119" s="35"/>
      <c r="W119" s="35"/>
      <c r="X119" s="40">
        <f t="shared" si="75"/>
        <v>0</v>
      </c>
      <c r="Y119" s="35"/>
      <c r="Z119" s="35"/>
      <c r="AA119" s="35"/>
      <c r="AB119" s="40">
        <f t="shared" si="76"/>
        <v>0</v>
      </c>
      <c r="AC119" s="35"/>
      <c r="AD119" s="35"/>
      <c r="AE119" s="35"/>
      <c r="AF119" s="40">
        <f t="shared" si="77"/>
        <v>0</v>
      </c>
      <c r="AG119" s="40">
        <f t="shared" si="72"/>
        <v>0</v>
      </c>
      <c r="AH119" s="41">
        <f t="shared" si="78"/>
        <v>0</v>
      </c>
      <c r="AI119" s="42">
        <f t="shared" si="73"/>
        <v>0</v>
      </c>
    </row>
    <row r="120" spans="1:35" ht="12.75" hidden="1" customHeight="1" outlineLevel="1">
      <c r="A120" s="16">
        <v>4</v>
      </c>
      <c r="B120" s="32"/>
      <c r="C120" s="31"/>
      <c r="D120" s="32"/>
      <c r="E120" s="32"/>
      <c r="F120" s="32"/>
      <c r="G120" s="31"/>
      <c r="H120" s="31"/>
      <c r="I120" s="29"/>
      <c r="J120" s="33"/>
      <c r="K120" s="32"/>
      <c r="L120" s="35"/>
      <c r="M120" s="35"/>
      <c r="N120" s="35"/>
      <c r="O120" s="32"/>
      <c r="P120" s="32"/>
      <c r="Q120" s="35"/>
      <c r="R120" s="35"/>
      <c r="S120" s="35"/>
      <c r="T120" s="40">
        <f t="shared" si="74"/>
        <v>0</v>
      </c>
      <c r="U120" s="35"/>
      <c r="V120" s="35"/>
      <c r="W120" s="35"/>
      <c r="X120" s="40">
        <f t="shared" si="75"/>
        <v>0</v>
      </c>
      <c r="Y120" s="35"/>
      <c r="Z120" s="35"/>
      <c r="AA120" s="35"/>
      <c r="AB120" s="40">
        <f t="shared" si="76"/>
        <v>0</v>
      </c>
      <c r="AC120" s="35"/>
      <c r="AD120" s="35"/>
      <c r="AE120" s="35"/>
      <c r="AF120" s="40">
        <f t="shared" si="77"/>
        <v>0</v>
      </c>
      <c r="AG120" s="40">
        <f t="shared" si="72"/>
        <v>0</v>
      </c>
      <c r="AH120" s="41">
        <f t="shared" si="78"/>
        <v>0</v>
      </c>
      <c r="AI120" s="42">
        <f t="shared" si="73"/>
        <v>0</v>
      </c>
    </row>
    <row r="121" spans="1:35" ht="12.75" hidden="1" customHeight="1" outlineLevel="1">
      <c r="A121" s="16">
        <v>5</v>
      </c>
      <c r="B121" s="32"/>
      <c r="C121" s="31"/>
      <c r="D121" s="32"/>
      <c r="E121" s="32"/>
      <c r="F121" s="32"/>
      <c r="G121" s="31"/>
      <c r="H121" s="31"/>
      <c r="I121" s="29"/>
      <c r="J121" s="33"/>
      <c r="K121" s="32"/>
      <c r="L121" s="35"/>
      <c r="M121" s="35"/>
      <c r="N121" s="35"/>
      <c r="O121" s="32"/>
      <c r="P121" s="32"/>
      <c r="Q121" s="35"/>
      <c r="R121" s="35"/>
      <c r="S121" s="35"/>
      <c r="T121" s="40">
        <f t="shared" si="74"/>
        <v>0</v>
      </c>
      <c r="U121" s="35"/>
      <c r="V121" s="35"/>
      <c r="W121" s="35"/>
      <c r="X121" s="40">
        <f t="shared" si="75"/>
        <v>0</v>
      </c>
      <c r="Y121" s="35"/>
      <c r="Z121" s="35"/>
      <c r="AA121" s="35"/>
      <c r="AB121" s="40">
        <f t="shared" si="76"/>
        <v>0</v>
      </c>
      <c r="AC121" s="35"/>
      <c r="AD121" s="35"/>
      <c r="AE121" s="35"/>
      <c r="AF121" s="40">
        <f t="shared" si="77"/>
        <v>0</v>
      </c>
      <c r="AG121" s="40">
        <f t="shared" si="72"/>
        <v>0</v>
      </c>
      <c r="AH121" s="41">
        <f t="shared" si="78"/>
        <v>0</v>
      </c>
      <c r="AI121" s="42">
        <f t="shared" si="73"/>
        <v>0</v>
      </c>
    </row>
    <row r="122" spans="1:35" ht="12.75" hidden="1" customHeight="1" outlineLevel="1">
      <c r="A122" s="16">
        <v>6</v>
      </c>
      <c r="B122" s="32"/>
      <c r="C122" s="31"/>
      <c r="D122" s="32"/>
      <c r="E122" s="32"/>
      <c r="F122" s="32"/>
      <c r="G122" s="31"/>
      <c r="H122" s="31"/>
      <c r="I122" s="29"/>
      <c r="J122" s="33"/>
      <c r="K122" s="32"/>
      <c r="L122" s="35"/>
      <c r="M122" s="35"/>
      <c r="N122" s="35"/>
      <c r="O122" s="32"/>
      <c r="P122" s="32"/>
      <c r="Q122" s="35"/>
      <c r="R122" s="35"/>
      <c r="S122" s="35"/>
      <c r="T122" s="40">
        <f t="shared" si="74"/>
        <v>0</v>
      </c>
      <c r="U122" s="35"/>
      <c r="V122" s="35"/>
      <c r="W122" s="35"/>
      <c r="X122" s="40">
        <f t="shared" si="75"/>
        <v>0</v>
      </c>
      <c r="Y122" s="35"/>
      <c r="Z122" s="35"/>
      <c r="AA122" s="35"/>
      <c r="AB122" s="40">
        <f t="shared" si="76"/>
        <v>0</v>
      </c>
      <c r="AC122" s="35"/>
      <c r="AD122" s="35"/>
      <c r="AE122" s="35"/>
      <c r="AF122" s="40">
        <f t="shared" si="77"/>
        <v>0</v>
      </c>
      <c r="AG122" s="40">
        <f t="shared" si="72"/>
        <v>0</v>
      </c>
      <c r="AH122" s="41">
        <f t="shared" si="78"/>
        <v>0</v>
      </c>
      <c r="AI122" s="42">
        <f t="shared" si="73"/>
        <v>0</v>
      </c>
    </row>
    <row r="123" spans="1:35" ht="12.75" hidden="1" customHeight="1" outlineLevel="1">
      <c r="A123" s="16">
        <v>7</v>
      </c>
      <c r="B123" s="32"/>
      <c r="C123" s="31"/>
      <c r="D123" s="32"/>
      <c r="E123" s="32"/>
      <c r="F123" s="32"/>
      <c r="G123" s="31"/>
      <c r="H123" s="31"/>
      <c r="I123" s="29"/>
      <c r="J123" s="33"/>
      <c r="K123" s="32"/>
      <c r="L123" s="35"/>
      <c r="M123" s="35"/>
      <c r="N123" s="35"/>
      <c r="O123" s="32"/>
      <c r="P123" s="32"/>
      <c r="Q123" s="35"/>
      <c r="R123" s="35"/>
      <c r="S123" s="35"/>
      <c r="T123" s="40">
        <f t="shared" si="74"/>
        <v>0</v>
      </c>
      <c r="U123" s="35"/>
      <c r="V123" s="35"/>
      <c r="W123" s="35"/>
      <c r="X123" s="40">
        <f t="shared" si="75"/>
        <v>0</v>
      </c>
      <c r="Y123" s="35"/>
      <c r="Z123" s="35"/>
      <c r="AA123" s="35"/>
      <c r="AB123" s="40">
        <f t="shared" si="76"/>
        <v>0</v>
      </c>
      <c r="AC123" s="35"/>
      <c r="AD123" s="35"/>
      <c r="AE123" s="35"/>
      <c r="AF123" s="40">
        <f t="shared" si="77"/>
        <v>0</v>
      </c>
      <c r="AG123" s="40">
        <f t="shared" si="72"/>
        <v>0</v>
      </c>
      <c r="AH123" s="41">
        <f t="shared" si="78"/>
        <v>0</v>
      </c>
      <c r="AI123" s="42">
        <f t="shared" si="73"/>
        <v>0</v>
      </c>
    </row>
    <row r="124" spans="1:35" ht="12.75" hidden="1" customHeight="1" outlineLevel="1">
      <c r="A124" s="16">
        <v>8</v>
      </c>
      <c r="B124" s="32"/>
      <c r="C124" s="31"/>
      <c r="D124" s="32"/>
      <c r="E124" s="32"/>
      <c r="F124" s="32"/>
      <c r="G124" s="31"/>
      <c r="H124" s="31"/>
      <c r="I124" s="29"/>
      <c r="J124" s="33"/>
      <c r="K124" s="32"/>
      <c r="L124" s="35"/>
      <c r="M124" s="35"/>
      <c r="N124" s="35"/>
      <c r="O124" s="32"/>
      <c r="P124" s="32"/>
      <c r="Q124" s="35"/>
      <c r="R124" s="35"/>
      <c r="S124" s="35"/>
      <c r="T124" s="40">
        <f t="shared" si="74"/>
        <v>0</v>
      </c>
      <c r="U124" s="35"/>
      <c r="V124" s="35"/>
      <c r="W124" s="35"/>
      <c r="X124" s="40">
        <f t="shared" si="75"/>
        <v>0</v>
      </c>
      <c r="Y124" s="35"/>
      <c r="Z124" s="35"/>
      <c r="AA124" s="35"/>
      <c r="AB124" s="40">
        <f t="shared" si="76"/>
        <v>0</v>
      </c>
      <c r="AC124" s="35"/>
      <c r="AD124" s="35"/>
      <c r="AE124" s="35"/>
      <c r="AF124" s="40">
        <f t="shared" si="77"/>
        <v>0</v>
      </c>
      <c r="AG124" s="40">
        <f t="shared" si="72"/>
        <v>0</v>
      </c>
      <c r="AH124" s="41">
        <f t="shared" si="78"/>
        <v>0</v>
      </c>
      <c r="AI124" s="42">
        <f t="shared" si="73"/>
        <v>0</v>
      </c>
    </row>
    <row r="125" spans="1:35" ht="12.75" hidden="1" customHeight="1" outlineLevel="1">
      <c r="A125" s="16">
        <v>9</v>
      </c>
      <c r="B125" s="32"/>
      <c r="C125" s="31"/>
      <c r="D125" s="32"/>
      <c r="E125" s="32"/>
      <c r="F125" s="32"/>
      <c r="G125" s="31"/>
      <c r="H125" s="31"/>
      <c r="I125" s="29"/>
      <c r="J125" s="33"/>
      <c r="K125" s="32"/>
      <c r="L125" s="35"/>
      <c r="M125" s="35"/>
      <c r="N125" s="35"/>
      <c r="O125" s="32"/>
      <c r="P125" s="32"/>
      <c r="Q125" s="35"/>
      <c r="R125" s="35"/>
      <c r="S125" s="35"/>
      <c r="T125" s="40">
        <f t="shared" si="74"/>
        <v>0</v>
      </c>
      <c r="U125" s="35"/>
      <c r="V125" s="35"/>
      <c r="W125" s="35"/>
      <c r="X125" s="40">
        <f t="shared" si="75"/>
        <v>0</v>
      </c>
      <c r="Y125" s="35"/>
      <c r="Z125" s="35"/>
      <c r="AA125" s="35"/>
      <c r="AB125" s="40">
        <f t="shared" si="76"/>
        <v>0</v>
      </c>
      <c r="AC125" s="35"/>
      <c r="AD125" s="35"/>
      <c r="AE125" s="35"/>
      <c r="AF125" s="40">
        <f t="shared" si="77"/>
        <v>0</v>
      </c>
      <c r="AG125" s="40">
        <f t="shared" si="72"/>
        <v>0</v>
      </c>
      <c r="AH125" s="41">
        <f t="shared" si="78"/>
        <v>0</v>
      </c>
      <c r="AI125" s="42">
        <f t="shared" si="73"/>
        <v>0</v>
      </c>
    </row>
    <row r="126" spans="1:35" ht="12.75" hidden="1" customHeight="1" outlineLevel="1">
      <c r="A126" s="16">
        <v>10</v>
      </c>
      <c r="B126" s="32"/>
      <c r="C126" s="31"/>
      <c r="D126" s="32"/>
      <c r="E126" s="32"/>
      <c r="F126" s="32"/>
      <c r="G126" s="31"/>
      <c r="H126" s="31"/>
      <c r="I126" s="29"/>
      <c r="J126" s="34"/>
      <c r="K126" s="32"/>
      <c r="L126" s="35"/>
      <c r="M126" s="35"/>
      <c r="N126" s="35"/>
      <c r="O126" s="32"/>
      <c r="P126" s="32"/>
      <c r="Q126" s="35"/>
      <c r="R126" s="35"/>
      <c r="S126" s="35"/>
      <c r="T126" s="40">
        <f t="shared" si="74"/>
        <v>0</v>
      </c>
      <c r="U126" s="35"/>
      <c r="V126" s="35"/>
      <c r="W126" s="35"/>
      <c r="X126" s="40">
        <f t="shared" si="75"/>
        <v>0</v>
      </c>
      <c r="Y126" s="35"/>
      <c r="Z126" s="35"/>
      <c r="AA126" s="35"/>
      <c r="AB126" s="40">
        <f t="shared" si="76"/>
        <v>0</v>
      </c>
      <c r="AC126" s="35"/>
      <c r="AD126" s="35"/>
      <c r="AE126" s="35"/>
      <c r="AF126" s="40">
        <f t="shared" si="77"/>
        <v>0</v>
      </c>
      <c r="AG126" s="40">
        <f t="shared" si="72"/>
        <v>0</v>
      </c>
      <c r="AH126" s="41">
        <f t="shared" si="78"/>
        <v>0</v>
      </c>
      <c r="AI126" s="42">
        <f t="shared" si="73"/>
        <v>0</v>
      </c>
    </row>
    <row r="127" spans="1:35" ht="12.75" customHeight="1" collapsed="1">
      <c r="A127" s="181" t="s">
        <v>67</v>
      </c>
      <c r="B127" s="182"/>
      <c r="C127" s="182"/>
      <c r="D127" s="182"/>
      <c r="E127" s="182"/>
      <c r="F127" s="182"/>
      <c r="G127" s="182"/>
      <c r="H127" s="183"/>
      <c r="I127" s="55">
        <f>SUM(I117:I126)</f>
        <v>0</v>
      </c>
      <c r="J127" s="55">
        <f>SUM(J117:J126)</f>
        <v>0</v>
      </c>
      <c r="K127" s="56"/>
      <c r="L127" s="55">
        <f>SUM(L117:L126)</f>
        <v>0</v>
      </c>
      <c r="M127" s="55">
        <f>SUM(M117:M126)</f>
        <v>0</v>
      </c>
      <c r="N127" s="55">
        <f>SUM(N117:N126)</f>
        <v>0</v>
      </c>
      <c r="O127" s="57"/>
      <c r="P127" s="59"/>
      <c r="Q127" s="55">
        <f t="shared" ref="Q127:AG127" si="79">SUM(Q117:Q126)</f>
        <v>0</v>
      </c>
      <c r="R127" s="55">
        <f t="shared" si="79"/>
        <v>0</v>
      </c>
      <c r="S127" s="55">
        <f t="shared" si="79"/>
        <v>0</v>
      </c>
      <c r="T127" s="60">
        <f t="shared" si="79"/>
        <v>0</v>
      </c>
      <c r="U127" s="55">
        <f t="shared" si="79"/>
        <v>0</v>
      </c>
      <c r="V127" s="55">
        <f t="shared" si="79"/>
        <v>0</v>
      </c>
      <c r="W127" s="55">
        <f t="shared" si="79"/>
        <v>0</v>
      </c>
      <c r="X127" s="60">
        <f t="shared" si="79"/>
        <v>0</v>
      </c>
      <c r="Y127" s="55">
        <f t="shared" si="79"/>
        <v>0</v>
      </c>
      <c r="Z127" s="55">
        <f t="shared" si="79"/>
        <v>0</v>
      </c>
      <c r="AA127" s="55">
        <f t="shared" si="79"/>
        <v>0</v>
      </c>
      <c r="AB127" s="60">
        <f t="shared" si="79"/>
        <v>0</v>
      </c>
      <c r="AC127" s="55">
        <f t="shared" si="79"/>
        <v>0</v>
      </c>
      <c r="AD127" s="55">
        <f t="shared" si="79"/>
        <v>0</v>
      </c>
      <c r="AE127" s="55">
        <f t="shared" si="79"/>
        <v>0</v>
      </c>
      <c r="AF127" s="60">
        <f t="shared" si="79"/>
        <v>0</v>
      </c>
      <c r="AG127" s="53">
        <f t="shared" si="79"/>
        <v>0</v>
      </c>
      <c r="AH127" s="54">
        <f>IF(ISERROR(AG127/I127),0,AG127/I127)</f>
        <v>0</v>
      </c>
      <c r="AI127" s="54">
        <f>IF(ISERROR(AG127/$AG$191),0,AG127/$AG$191)</f>
        <v>0</v>
      </c>
    </row>
    <row r="128" spans="1:35" ht="12.75" customHeight="1">
      <c r="A128" s="36"/>
      <c r="B128" s="187" t="s">
        <v>68</v>
      </c>
      <c r="C128" s="188"/>
      <c r="D128" s="189"/>
      <c r="E128" s="18"/>
      <c r="F128" s="19"/>
      <c r="G128" s="20"/>
      <c r="H128" s="20"/>
      <c r="I128" s="21"/>
      <c r="J128" s="22"/>
      <c r="K128" s="23"/>
      <c r="L128" s="24"/>
      <c r="M128" s="24"/>
      <c r="N128" s="24"/>
      <c r="O128" s="19"/>
      <c r="P128" s="25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6"/>
      <c r="AI128" s="26"/>
    </row>
    <row r="129" spans="1:35" ht="12.75" hidden="1" customHeight="1" outlineLevel="1">
      <c r="A129" s="16">
        <v>1</v>
      </c>
      <c r="B129" s="28"/>
      <c r="C129" s="27"/>
      <c r="D129" s="28"/>
      <c r="E129" s="28"/>
      <c r="F129" s="28"/>
      <c r="G129" s="27"/>
      <c r="H129" s="27"/>
      <c r="I129" s="29"/>
      <c r="J129" s="30"/>
      <c r="K129" s="28"/>
      <c r="L129" s="35"/>
      <c r="M129" s="35"/>
      <c r="N129" s="35"/>
      <c r="O129" s="28"/>
      <c r="P129" s="28"/>
      <c r="Q129" s="35"/>
      <c r="R129" s="35"/>
      <c r="S129" s="35"/>
      <c r="T129" s="40">
        <f>SUM(Q129:S129)</f>
        <v>0</v>
      </c>
      <c r="U129" s="35"/>
      <c r="V129" s="35"/>
      <c r="W129" s="35"/>
      <c r="X129" s="40">
        <f>SUM(U129:W129)</f>
        <v>0</v>
      </c>
      <c r="Y129" s="35"/>
      <c r="Z129" s="35"/>
      <c r="AA129" s="35"/>
      <c r="AB129" s="40">
        <f>SUM(Y129:AA129)</f>
        <v>0</v>
      </c>
      <c r="AC129" s="35"/>
      <c r="AD129" s="35"/>
      <c r="AE129" s="35"/>
      <c r="AF129" s="40">
        <f>SUM(AC129:AE129)</f>
        <v>0</v>
      </c>
      <c r="AG129" s="40">
        <f t="shared" ref="AG129:AG138" si="80">SUM(T129,X129,AB129,AF129)</f>
        <v>0</v>
      </c>
      <c r="AH129" s="41">
        <f>IF(ISERROR(AG129/I129),0,AG129/I129)</f>
        <v>0</v>
      </c>
      <c r="AI129" s="42">
        <f t="shared" ref="AI129:AI138" si="81">IF(ISERROR(AG129/$AG$191),"-",AG129/$AG$191)</f>
        <v>0</v>
      </c>
    </row>
    <row r="130" spans="1:35" ht="12.75" hidden="1" customHeight="1" outlineLevel="1">
      <c r="A130" s="16">
        <v>2</v>
      </c>
      <c r="B130" s="32"/>
      <c r="C130" s="31"/>
      <c r="D130" s="32"/>
      <c r="E130" s="32"/>
      <c r="F130" s="32"/>
      <c r="G130" s="31"/>
      <c r="H130" s="31"/>
      <c r="I130" s="29"/>
      <c r="J130" s="33"/>
      <c r="K130" s="32"/>
      <c r="L130" s="35"/>
      <c r="M130" s="35"/>
      <c r="N130" s="35"/>
      <c r="O130" s="32"/>
      <c r="P130" s="32"/>
      <c r="Q130" s="35"/>
      <c r="R130" s="35"/>
      <c r="S130" s="35"/>
      <c r="T130" s="40">
        <f t="shared" ref="T130:T138" si="82">SUM(Q130:S130)</f>
        <v>0</v>
      </c>
      <c r="U130" s="35"/>
      <c r="V130" s="35"/>
      <c r="W130" s="35"/>
      <c r="X130" s="40">
        <f t="shared" ref="X130:X138" si="83">SUM(U130:W130)</f>
        <v>0</v>
      </c>
      <c r="Y130" s="35"/>
      <c r="Z130" s="35"/>
      <c r="AA130" s="35"/>
      <c r="AB130" s="40">
        <f t="shared" ref="AB130:AB138" si="84">SUM(Y130:AA130)</f>
        <v>0</v>
      </c>
      <c r="AC130" s="35"/>
      <c r="AD130" s="35"/>
      <c r="AE130" s="35"/>
      <c r="AF130" s="40">
        <f t="shared" ref="AF130:AF138" si="85">SUM(AC130:AE130)</f>
        <v>0</v>
      </c>
      <c r="AG130" s="40">
        <f t="shared" si="80"/>
        <v>0</v>
      </c>
      <c r="AH130" s="41">
        <f t="shared" ref="AH130:AH138" si="86">IF(ISERROR(AG130/I130),0,AG130/I130)</f>
        <v>0</v>
      </c>
      <c r="AI130" s="42">
        <f t="shared" si="81"/>
        <v>0</v>
      </c>
    </row>
    <row r="131" spans="1:35" ht="12.75" hidden="1" customHeight="1" outlineLevel="1">
      <c r="A131" s="16">
        <v>3</v>
      </c>
      <c r="B131" s="32"/>
      <c r="C131" s="31"/>
      <c r="D131" s="32"/>
      <c r="E131" s="32"/>
      <c r="F131" s="32"/>
      <c r="G131" s="31"/>
      <c r="H131" s="31"/>
      <c r="I131" s="29"/>
      <c r="J131" s="33"/>
      <c r="K131" s="32"/>
      <c r="L131" s="35"/>
      <c r="M131" s="35"/>
      <c r="N131" s="35"/>
      <c r="O131" s="32"/>
      <c r="P131" s="32"/>
      <c r="Q131" s="35"/>
      <c r="R131" s="35"/>
      <c r="S131" s="35"/>
      <c r="T131" s="40">
        <f t="shared" si="82"/>
        <v>0</v>
      </c>
      <c r="U131" s="35"/>
      <c r="V131" s="35"/>
      <c r="W131" s="35"/>
      <c r="X131" s="40">
        <f t="shared" si="83"/>
        <v>0</v>
      </c>
      <c r="Y131" s="35"/>
      <c r="Z131" s="35"/>
      <c r="AA131" s="35"/>
      <c r="AB131" s="40">
        <f t="shared" si="84"/>
        <v>0</v>
      </c>
      <c r="AC131" s="35"/>
      <c r="AD131" s="35"/>
      <c r="AE131" s="35"/>
      <c r="AF131" s="40">
        <f t="shared" si="85"/>
        <v>0</v>
      </c>
      <c r="AG131" s="40">
        <f t="shared" si="80"/>
        <v>0</v>
      </c>
      <c r="AH131" s="41">
        <f t="shared" si="86"/>
        <v>0</v>
      </c>
      <c r="AI131" s="42">
        <f t="shared" si="81"/>
        <v>0</v>
      </c>
    </row>
    <row r="132" spans="1:35" ht="12.75" hidden="1" customHeight="1" outlineLevel="1">
      <c r="A132" s="16">
        <v>4</v>
      </c>
      <c r="B132" s="32"/>
      <c r="C132" s="31"/>
      <c r="D132" s="32"/>
      <c r="E132" s="32"/>
      <c r="F132" s="32"/>
      <c r="G132" s="31"/>
      <c r="H132" s="31"/>
      <c r="I132" s="29"/>
      <c r="J132" s="33"/>
      <c r="K132" s="32"/>
      <c r="L132" s="35"/>
      <c r="M132" s="35"/>
      <c r="N132" s="35"/>
      <c r="O132" s="32"/>
      <c r="P132" s="32"/>
      <c r="Q132" s="35"/>
      <c r="R132" s="35"/>
      <c r="S132" s="35"/>
      <c r="T132" s="40">
        <f t="shared" si="82"/>
        <v>0</v>
      </c>
      <c r="U132" s="35"/>
      <c r="V132" s="35"/>
      <c r="W132" s="35"/>
      <c r="X132" s="40">
        <f t="shared" si="83"/>
        <v>0</v>
      </c>
      <c r="Y132" s="35"/>
      <c r="Z132" s="35"/>
      <c r="AA132" s="35"/>
      <c r="AB132" s="40">
        <f t="shared" si="84"/>
        <v>0</v>
      </c>
      <c r="AC132" s="35"/>
      <c r="AD132" s="35"/>
      <c r="AE132" s="35"/>
      <c r="AF132" s="40">
        <f t="shared" si="85"/>
        <v>0</v>
      </c>
      <c r="AG132" s="40">
        <f t="shared" si="80"/>
        <v>0</v>
      </c>
      <c r="AH132" s="41">
        <f t="shared" si="86"/>
        <v>0</v>
      </c>
      <c r="AI132" s="42">
        <f t="shared" si="81"/>
        <v>0</v>
      </c>
    </row>
    <row r="133" spans="1:35" ht="12.75" hidden="1" customHeight="1" outlineLevel="1">
      <c r="A133" s="16">
        <v>5</v>
      </c>
      <c r="B133" s="32"/>
      <c r="C133" s="31"/>
      <c r="D133" s="32"/>
      <c r="E133" s="32"/>
      <c r="F133" s="32"/>
      <c r="G133" s="31"/>
      <c r="H133" s="31"/>
      <c r="I133" s="29"/>
      <c r="J133" s="33"/>
      <c r="K133" s="32"/>
      <c r="L133" s="35"/>
      <c r="M133" s="35"/>
      <c r="N133" s="35"/>
      <c r="O133" s="32"/>
      <c r="P133" s="32"/>
      <c r="Q133" s="35"/>
      <c r="R133" s="35"/>
      <c r="S133" s="35"/>
      <c r="T133" s="40">
        <f t="shared" si="82"/>
        <v>0</v>
      </c>
      <c r="U133" s="35"/>
      <c r="V133" s="35"/>
      <c r="W133" s="35"/>
      <c r="X133" s="40">
        <f t="shared" si="83"/>
        <v>0</v>
      </c>
      <c r="Y133" s="35"/>
      <c r="Z133" s="35"/>
      <c r="AA133" s="35"/>
      <c r="AB133" s="40">
        <f t="shared" si="84"/>
        <v>0</v>
      </c>
      <c r="AC133" s="35"/>
      <c r="AD133" s="35"/>
      <c r="AE133" s="35"/>
      <c r="AF133" s="40">
        <f t="shared" si="85"/>
        <v>0</v>
      </c>
      <c r="AG133" s="40">
        <f t="shared" si="80"/>
        <v>0</v>
      </c>
      <c r="AH133" s="41">
        <f t="shared" si="86"/>
        <v>0</v>
      </c>
      <c r="AI133" s="42">
        <f t="shared" si="81"/>
        <v>0</v>
      </c>
    </row>
    <row r="134" spans="1:35" ht="12.75" hidden="1" customHeight="1" outlineLevel="1">
      <c r="A134" s="16">
        <v>6</v>
      </c>
      <c r="B134" s="32"/>
      <c r="C134" s="31"/>
      <c r="D134" s="32"/>
      <c r="E134" s="32"/>
      <c r="F134" s="32"/>
      <c r="G134" s="31"/>
      <c r="H134" s="31"/>
      <c r="I134" s="29"/>
      <c r="J134" s="33"/>
      <c r="K134" s="32"/>
      <c r="L134" s="35"/>
      <c r="M134" s="35"/>
      <c r="N134" s="35"/>
      <c r="O134" s="32"/>
      <c r="P134" s="32"/>
      <c r="Q134" s="35"/>
      <c r="R134" s="35"/>
      <c r="S134" s="35"/>
      <c r="T134" s="40">
        <f t="shared" si="82"/>
        <v>0</v>
      </c>
      <c r="U134" s="35"/>
      <c r="V134" s="35"/>
      <c r="W134" s="35"/>
      <c r="X134" s="40">
        <f t="shared" si="83"/>
        <v>0</v>
      </c>
      <c r="Y134" s="35"/>
      <c r="Z134" s="35"/>
      <c r="AA134" s="35"/>
      <c r="AB134" s="40">
        <f t="shared" si="84"/>
        <v>0</v>
      </c>
      <c r="AC134" s="35"/>
      <c r="AD134" s="35"/>
      <c r="AE134" s="35"/>
      <c r="AF134" s="40">
        <f t="shared" si="85"/>
        <v>0</v>
      </c>
      <c r="AG134" s="40">
        <f t="shared" si="80"/>
        <v>0</v>
      </c>
      <c r="AH134" s="41">
        <f t="shared" si="86"/>
        <v>0</v>
      </c>
      <c r="AI134" s="42">
        <f t="shared" si="81"/>
        <v>0</v>
      </c>
    </row>
    <row r="135" spans="1:35" ht="12.75" hidden="1" customHeight="1" outlineLevel="1">
      <c r="A135" s="16">
        <v>7</v>
      </c>
      <c r="B135" s="32"/>
      <c r="C135" s="31"/>
      <c r="D135" s="32"/>
      <c r="E135" s="32"/>
      <c r="F135" s="32"/>
      <c r="G135" s="31"/>
      <c r="H135" s="31"/>
      <c r="I135" s="29"/>
      <c r="J135" s="33"/>
      <c r="K135" s="32"/>
      <c r="L135" s="35"/>
      <c r="M135" s="35"/>
      <c r="N135" s="35"/>
      <c r="O135" s="32"/>
      <c r="P135" s="32"/>
      <c r="Q135" s="35"/>
      <c r="R135" s="35"/>
      <c r="S135" s="35"/>
      <c r="T135" s="40">
        <f t="shared" si="82"/>
        <v>0</v>
      </c>
      <c r="U135" s="35"/>
      <c r="V135" s="35"/>
      <c r="W135" s="35"/>
      <c r="X135" s="40">
        <f t="shared" si="83"/>
        <v>0</v>
      </c>
      <c r="Y135" s="35"/>
      <c r="Z135" s="35"/>
      <c r="AA135" s="35"/>
      <c r="AB135" s="40">
        <f t="shared" si="84"/>
        <v>0</v>
      </c>
      <c r="AC135" s="35"/>
      <c r="AD135" s="35"/>
      <c r="AE135" s="35"/>
      <c r="AF135" s="40">
        <f t="shared" si="85"/>
        <v>0</v>
      </c>
      <c r="AG135" s="40">
        <f t="shared" si="80"/>
        <v>0</v>
      </c>
      <c r="AH135" s="41">
        <f t="shared" si="86"/>
        <v>0</v>
      </c>
      <c r="AI135" s="42">
        <f t="shared" si="81"/>
        <v>0</v>
      </c>
    </row>
    <row r="136" spans="1:35" ht="12.75" hidden="1" customHeight="1" outlineLevel="1">
      <c r="A136" s="16">
        <v>8</v>
      </c>
      <c r="B136" s="32"/>
      <c r="C136" s="31"/>
      <c r="D136" s="32"/>
      <c r="E136" s="32"/>
      <c r="F136" s="32"/>
      <c r="G136" s="31"/>
      <c r="H136" s="31"/>
      <c r="I136" s="29"/>
      <c r="J136" s="33"/>
      <c r="K136" s="32"/>
      <c r="L136" s="35"/>
      <c r="M136" s="35"/>
      <c r="N136" s="35"/>
      <c r="O136" s="32"/>
      <c r="P136" s="32"/>
      <c r="Q136" s="35"/>
      <c r="R136" s="35"/>
      <c r="S136" s="35"/>
      <c r="T136" s="40">
        <f t="shared" si="82"/>
        <v>0</v>
      </c>
      <c r="U136" s="35"/>
      <c r="V136" s="35"/>
      <c r="W136" s="35"/>
      <c r="X136" s="40">
        <f t="shared" si="83"/>
        <v>0</v>
      </c>
      <c r="Y136" s="35"/>
      <c r="Z136" s="35"/>
      <c r="AA136" s="35"/>
      <c r="AB136" s="40">
        <f t="shared" si="84"/>
        <v>0</v>
      </c>
      <c r="AC136" s="35"/>
      <c r="AD136" s="35"/>
      <c r="AE136" s="35"/>
      <c r="AF136" s="40">
        <f t="shared" si="85"/>
        <v>0</v>
      </c>
      <c r="AG136" s="40">
        <f t="shared" si="80"/>
        <v>0</v>
      </c>
      <c r="AH136" s="41">
        <f t="shared" si="86"/>
        <v>0</v>
      </c>
      <c r="AI136" s="42">
        <f t="shared" si="81"/>
        <v>0</v>
      </c>
    </row>
    <row r="137" spans="1:35" ht="12.75" hidden="1" customHeight="1" outlineLevel="1">
      <c r="A137" s="16">
        <v>9</v>
      </c>
      <c r="B137" s="32"/>
      <c r="C137" s="31"/>
      <c r="D137" s="32"/>
      <c r="E137" s="32"/>
      <c r="F137" s="32"/>
      <c r="G137" s="31"/>
      <c r="H137" s="31"/>
      <c r="I137" s="29"/>
      <c r="J137" s="33"/>
      <c r="K137" s="32"/>
      <c r="L137" s="35"/>
      <c r="M137" s="35"/>
      <c r="N137" s="35"/>
      <c r="O137" s="32"/>
      <c r="P137" s="32"/>
      <c r="Q137" s="35"/>
      <c r="R137" s="35"/>
      <c r="S137" s="35"/>
      <c r="T137" s="40">
        <f t="shared" si="82"/>
        <v>0</v>
      </c>
      <c r="U137" s="35"/>
      <c r="V137" s="35"/>
      <c r="W137" s="35"/>
      <c r="X137" s="40">
        <f t="shared" si="83"/>
        <v>0</v>
      </c>
      <c r="Y137" s="35"/>
      <c r="Z137" s="35"/>
      <c r="AA137" s="35"/>
      <c r="AB137" s="40">
        <f t="shared" si="84"/>
        <v>0</v>
      </c>
      <c r="AC137" s="35"/>
      <c r="AD137" s="35"/>
      <c r="AE137" s="35"/>
      <c r="AF137" s="40">
        <f t="shared" si="85"/>
        <v>0</v>
      </c>
      <c r="AG137" s="40">
        <f t="shared" si="80"/>
        <v>0</v>
      </c>
      <c r="AH137" s="41">
        <f t="shared" si="86"/>
        <v>0</v>
      </c>
      <c r="AI137" s="42">
        <f t="shared" si="81"/>
        <v>0</v>
      </c>
    </row>
    <row r="138" spans="1:35" ht="12.75" hidden="1" customHeight="1" outlineLevel="1">
      <c r="A138" s="16">
        <v>10</v>
      </c>
      <c r="B138" s="32"/>
      <c r="C138" s="31"/>
      <c r="D138" s="32"/>
      <c r="E138" s="32"/>
      <c r="F138" s="32"/>
      <c r="G138" s="31"/>
      <c r="H138" s="31"/>
      <c r="I138" s="29"/>
      <c r="J138" s="34"/>
      <c r="K138" s="32"/>
      <c r="L138" s="35"/>
      <c r="M138" s="35"/>
      <c r="N138" s="35"/>
      <c r="O138" s="32"/>
      <c r="P138" s="32"/>
      <c r="Q138" s="35"/>
      <c r="R138" s="35"/>
      <c r="S138" s="35"/>
      <c r="T138" s="40">
        <f t="shared" si="82"/>
        <v>0</v>
      </c>
      <c r="U138" s="35"/>
      <c r="V138" s="35"/>
      <c r="W138" s="35"/>
      <c r="X138" s="40">
        <f t="shared" si="83"/>
        <v>0</v>
      </c>
      <c r="Y138" s="35"/>
      <c r="Z138" s="35"/>
      <c r="AA138" s="35"/>
      <c r="AB138" s="40">
        <f t="shared" si="84"/>
        <v>0</v>
      </c>
      <c r="AC138" s="35"/>
      <c r="AD138" s="35"/>
      <c r="AE138" s="35"/>
      <c r="AF138" s="40">
        <f t="shared" si="85"/>
        <v>0</v>
      </c>
      <c r="AG138" s="40">
        <f t="shared" si="80"/>
        <v>0</v>
      </c>
      <c r="AH138" s="41">
        <f t="shared" si="86"/>
        <v>0</v>
      </c>
      <c r="AI138" s="42">
        <f t="shared" si="81"/>
        <v>0</v>
      </c>
    </row>
    <row r="139" spans="1:35" ht="12.75" customHeight="1" collapsed="1">
      <c r="A139" s="181" t="s">
        <v>69</v>
      </c>
      <c r="B139" s="182"/>
      <c r="C139" s="182"/>
      <c r="D139" s="182"/>
      <c r="E139" s="182"/>
      <c r="F139" s="182"/>
      <c r="G139" s="182"/>
      <c r="H139" s="183"/>
      <c r="I139" s="55">
        <f>SUM(I129:I138)</f>
        <v>0</v>
      </c>
      <c r="J139" s="55">
        <f>SUM(J129:J138)</f>
        <v>0</v>
      </c>
      <c r="K139" s="56"/>
      <c r="L139" s="55">
        <f>SUM(L129:L138)</f>
        <v>0</v>
      </c>
      <c r="M139" s="55">
        <f>SUM(M129:M138)</f>
        <v>0</v>
      </c>
      <c r="N139" s="55">
        <f>SUM(N129:N138)</f>
        <v>0</v>
      </c>
      <c r="O139" s="57"/>
      <c r="P139" s="59"/>
      <c r="Q139" s="55">
        <f t="shared" ref="Q139:AG139" si="87">SUM(Q129:Q138)</f>
        <v>0</v>
      </c>
      <c r="R139" s="55">
        <f t="shared" si="87"/>
        <v>0</v>
      </c>
      <c r="S139" s="55">
        <f t="shared" si="87"/>
        <v>0</v>
      </c>
      <c r="T139" s="60">
        <f t="shared" si="87"/>
        <v>0</v>
      </c>
      <c r="U139" s="55">
        <f t="shared" si="87"/>
        <v>0</v>
      </c>
      <c r="V139" s="55">
        <f t="shared" si="87"/>
        <v>0</v>
      </c>
      <c r="W139" s="55">
        <f t="shared" si="87"/>
        <v>0</v>
      </c>
      <c r="X139" s="60">
        <f t="shared" si="87"/>
        <v>0</v>
      </c>
      <c r="Y139" s="55">
        <f t="shared" si="87"/>
        <v>0</v>
      </c>
      <c r="Z139" s="55">
        <f t="shared" si="87"/>
        <v>0</v>
      </c>
      <c r="AA139" s="55">
        <f t="shared" si="87"/>
        <v>0</v>
      </c>
      <c r="AB139" s="60">
        <f t="shared" si="87"/>
        <v>0</v>
      </c>
      <c r="AC139" s="55">
        <f t="shared" si="87"/>
        <v>0</v>
      </c>
      <c r="AD139" s="55">
        <f t="shared" si="87"/>
        <v>0</v>
      </c>
      <c r="AE139" s="55">
        <f t="shared" si="87"/>
        <v>0</v>
      </c>
      <c r="AF139" s="60">
        <f t="shared" si="87"/>
        <v>0</v>
      </c>
      <c r="AG139" s="53">
        <f t="shared" si="87"/>
        <v>0</v>
      </c>
      <c r="AH139" s="54">
        <f>IF(ISERROR(AG139/I139),0,AG139/I139)</f>
        <v>0</v>
      </c>
      <c r="AI139" s="54">
        <f>IF(ISERROR(AG139/$AG$191),0,AG139/$AG$191)</f>
        <v>0</v>
      </c>
    </row>
    <row r="140" spans="1:35" ht="12.75" customHeight="1">
      <c r="A140" s="36"/>
      <c r="B140" s="187" t="s">
        <v>18</v>
      </c>
      <c r="C140" s="188"/>
      <c r="D140" s="189"/>
      <c r="E140" s="18"/>
      <c r="F140" s="19"/>
      <c r="G140" s="20"/>
      <c r="H140" s="20"/>
      <c r="I140" s="21"/>
      <c r="J140" s="22"/>
      <c r="K140" s="23"/>
      <c r="L140" s="24"/>
      <c r="M140" s="24"/>
      <c r="N140" s="24"/>
      <c r="O140" s="19"/>
      <c r="P140" s="25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22"/>
      <c r="AH140" s="26"/>
      <c r="AI140" s="26"/>
    </row>
    <row r="141" spans="1:35" ht="12.75" hidden="1" customHeight="1" outlineLevel="1">
      <c r="A141" s="16">
        <v>1</v>
      </c>
      <c r="B141" s="28"/>
      <c r="C141" s="27"/>
      <c r="D141" s="28"/>
      <c r="E141" s="28"/>
      <c r="F141" s="28"/>
      <c r="G141" s="27"/>
      <c r="H141" s="27"/>
      <c r="I141" s="29"/>
      <c r="J141" s="30"/>
      <c r="K141" s="28"/>
      <c r="L141" s="35"/>
      <c r="M141" s="35"/>
      <c r="N141" s="35"/>
      <c r="O141" s="28"/>
      <c r="P141" s="28"/>
      <c r="Q141" s="35"/>
      <c r="R141" s="35"/>
      <c r="S141" s="35"/>
      <c r="T141" s="40">
        <f>SUM(Q141:S141)</f>
        <v>0</v>
      </c>
      <c r="U141" s="35"/>
      <c r="V141" s="35"/>
      <c r="W141" s="35"/>
      <c r="X141" s="40">
        <f>SUM(U141:W141)</f>
        <v>0</v>
      </c>
      <c r="Y141" s="35"/>
      <c r="Z141" s="35"/>
      <c r="AA141" s="35"/>
      <c r="AB141" s="40">
        <f>SUM(Y141:AA141)</f>
        <v>0</v>
      </c>
      <c r="AC141" s="35"/>
      <c r="AD141" s="35"/>
      <c r="AE141" s="35"/>
      <c r="AF141" s="40">
        <f>SUM(AC141:AE141)</f>
        <v>0</v>
      </c>
      <c r="AG141" s="40">
        <f t="shared" ref="AG141:AG150" si="88">SUM(T141,X141,AB141,AF141)</f>
        <v>0</v>
      </c>
      <c r="AH141" s="41">
        <f>IF(ISERROR(AG141/I141),0,AG141/I141)</f>
        <v>0</v>
      </c>
      <c r="AI141" s="42">
        <f t="shared" ref="AI141:AI150" si="89">IF(ISERROR(AG141/$AG$191),"-",AG141/$AG$191)</f>
        <v>0</v>
      </c>
    </row>
    <row r="142" spans="1:35" ht="12.75" hidden="1" customHeight="1" outlineLevel="1">
      <c r="A142" s="16">
        <v>2</v>
      </c>
      <c r="B142" s="32"/>
      <c r="C142" s="31"/>
      <c r="D142" s="32"/>
      <c r="E142" s="32"/>
      <c r="F142" s="32"/>
      <c r="G142" s="31"/>
      <c r="H142" s="31"/>
      <c r="I142" s="29"/>
      <c r="J142" s="33"/>
      <c r="K142" s="32"/>
      <c r="L142" s="35"/>
      <c r="M142" s="35"/>
      <c r="N142" s="35"/>
      <c r="O142" s="32"/>
      <c r="P142" s="32"/>
      <c r="Q142" s="35"/>
      <c r="R142" s="35"/>
      <c r="S142" s="35"/>
      <c r="T142" s="40">
        <f t="shared" ref="T142:T150" si="90">SUM(Q142:S142)</f>
        <v>0</v>
      </c>
      <c r="U142" s="35"/>
      <c r="V142" s="35"/>
      <c r="W142" s="35"/>
      <c r="X142" s="40">
        <f t="shared" ref="X142:X150" si="91">SUM(U142:W142)</f>
        <v>0</v>
      </c>
      <c r="Y142" s="35"/>
      <c r="Z142" s="35"/>
      <c r="AA142" s="35"/>
      <c r="AB142" s="40">
        <f t="shared" ref="AB142:AB150" si="92">SUM(Y142:AA142)</f>
        <v>0</v>
      </c>
      <c r="AC142" s="35"/>
      <c r="AD142" s="35"/>
      <c r="AE142" s="35"/>
      <c r="AF142" s="40">
        <f t="shared" ref="AF142:AF150" si="93">SUM(AC142:AE142)</f>
        <v>0</v>
      </c>
      <c r="AG142" s="40">
        <f t="shared" si="88"/>
        <v>0</v>
      </c>
      <c r="AH142" s="41">
        <f t="shared" ref="AH142:AH150" si="94">IF(ISERROR(AG142/I142),0,AG142/I142)</f>
        <v>0</v>
      </c>
      <c r="AI142" s="42">
        <f t="shared" si="89"/>
        <v>0</v>
      </c>
    </row>
    <row r="143" spans="1:35" ht="12.75" hidden="1" customHeight="1" outlineLevel="1">
      <c r="A143" s="16">
        <v>3</v>
      </c>
      <c r="B143" s="32"/>
      <c r="C143" s="31"/>
      <c r="D143" s="32"/>
      <c r="E143" s="32"/>
      <c r="F143" s="32"/>
      <c r="G143" s="31"/>
      <c r="H143" s="31"/>
      <c r="I143" s="29"/>
      <c r="J143" s="33"/>
      <c r="K143" s="32"/>
      <c r="L143" s="35"/>
      <c r="M143" s="35"/>
      <c r="N143" s="35"/>
      <c r="O143" s="32"/>
      <c r="P143" s="32"/>
      <c r="Q143" s="35"/>
      <c r="R143" s="35"/>
      <c r="S143" s="35"/>
      <c r="T143" s="40">
        <f t="shared" si="90"/>
        <v>0</v>
      </c>
      <c r="U143" s="35"/>
      <c r="V143" s="35"/>
      <c r="W143" s="35"/>
      <c r="X143" s="40">
        <f t="shared" si="91"/>
        <v>0</v>
      </c>
      <c r="Y143" s="35"/>
      <c r="Z143" s="35"/>
      <c r="AA143" s="35"/>
      <c r="AB143" s="40">
        <f t="shared" si="92"/>
        <v>0</v>
      </c>
      <c r="AC143" s="35"/>
      <c r="AD143" s="35"/>
      <c r="AE143" s="35"/>
      <c r="AF143" s="40">
        <f t="shared" si="93"/>
        <v>0</v>
      </c>
      <c r="AG143" s="40">
        <f t="shared" si="88"/>
        <v>0</v>
      </c>
      <c r="AH143" s="41">
        <f t="shared" si="94"/>
        <v>0</v>
      </c>
      <c r="AI143" s="42">
        <f t="shared" si="89"/>
        <v>0</v>
      </c>
    </row>
    <row r="144" spans="1:35" ht="12.75" hidden="1" customHeight="1" outlineLevel="1">
      <c r="A144" s="16">
        <v>4</v>
      </c>
      <c r="B144" s="32"/>
      <c r="C144" s="31"/>
      <c r="D144" s="32"/>
      <c r="E144" s="32"/>
      <c r="F144" s="32"/>
      <c r="G144" s="31"/>
      <c r="H144" s="31"/>
      <c r="I144" s="29"/>
      <c r="J144" s="33"/>
      <c r="K144" s="32"/>
      <c r="L144" s="35"/>
      <c r="M144" s="35"/>
      <c r="N144" s="35"/>
      <c r="O144" s="32"/>
      <c r="P144" s="32"/>
      <c r="Q144" s="35"/>
      <c r="R144" s="35"/>
      <c r="S144" s="35"/>
      <c r="T144" s="40">
        <f t="shared" si="90"/>
        <v>0</v>
      </c>
      <c r="U144" s="35"/>
      <c r="V144" s="35"/>
      <c r="W144" s="35"/>
      <c r="X144" s="40">
        <f t="shared" si="91"/>
        <v>0</v>
      </c>
      <c r="Y144" s="35"/>
      <c r="Z144" s="35"/>
      <c r="AA144" s="35"/>
      <c r="AB144" s="40">
        <f t="shared" si="92"/>
        <v>0</v>
      </c>
      <c r="AC144" s="35"/>
      <c r="AD144" s="35"/>
      <c r="AE144" s="35"/>
      <c r="AF144" s="40">
        <f t="shared" si="93"/>
        <v>0</v>
      </c>
      <c r="AG144" s="40">
        <f t="shared" si="88"/>
        <v>0</v>
      </c>
      <c r="AH144" s="41">
        <f t="shared" si="94"/>
        <v>0</v>
      </c>
      <c r="AI144" s="42">
        <f t="shared" si="89"/>
        <v>0</v>
      </c>
    </row>
    <row r="145" spans="1:35" ht="12.75" hidden="1" customHeight="1" outlineLevel="1">
      <c r="A145" s="16">
        <v>5</v>
      </c>
      <c r="B145" s="32"/>
      <c r="C145" s="31"/>
      <c r="D145" s="32"/>
      <c r="E145" s="32"/>
      <c r="F145" s="32"/>
      <c r="G145" s="31"/>
      <c r="H145" s="31"/>
      <c r="I145" s="29"/>
      <c r="J145" s="33"/>
      <c r="K145" s="32"/>
      <c r="L145" s="35"/>
      <c r="M145" s="35"/>
      <c r="N145" s="35"/>
      <c r="O145" s="32"/>
      <c r="P145" s="32"/>
      <c r="Q145" s="35"/>
      <c r="R145" s="35"/>
      <c r="S145" s="35"/>
      <c r="T145" s="40">
        <f t="shared" si="90"/>
        <v>0</v>
      </c>
      <c r="U145" s="35"/>
      <c r="V145" s="35"/>
      <c r="W145" s="35"/>
      <c r="X145" s="40">
        <f t="shared" si="91"/>
        <v>0</v>
      </c>
      <c r="Y145" s="35"/>
      <c r="Z145" s="35"/>
      <c r="AA145" s="35"/>
      <c r="AB145" s="40">
        <f t="shared" si="92"/>
        <v>0</v>
      </c>
      <c r="AC145" s="35"/>
      <c r="AD145" s="35"/>
      <c r="AE145" s="35"/>
      <c r="AF145" s="40">
        <f t="shared" si="93"/>
        <v>0</v>
      </c>
      <c r="AG145" s="40">
        <f t="shared" si="88"/>
        <v>0</v>
      </c>
      <c r="AH145" s="41">
        <f t="shared" si="94"/>
        <v>0</v>
      </c>
      <c r="AI145" s="42">
        <f t="shared" si="89"/>
        <v>0</v>
      </c>
    </row>
    <row r="146" spans="1:35" ht="12.75" hidden="1" customHeight="1" outlineLevel="1">
      <c r="A146" s="16">
        <v>6</v>
      </c>
      <c r="B146" s="32"/>
      <c r="C146" s="31"/>
      <c r="D146" s="32"/>
      <c r="E146" s="32"/>
      <c r="F146" s="32"/>
      <c r="G146" s="31"/>
      <c r="H146" s="31"/>
      <c r="I146" s="29"/>
      <c r="J146" s="33"/>
      <c r="K146" s="32"/>
      <c r="L146" s="35"/>
      <c r="M146" s="35"/>
      <c r="N146" s="35"/>
      <c r="O146" s="32"/>
      <c r="P146" s="32"/>
      <c r="Q146" s="35"/>
      <c r="R146" s="35"/>
      <c r="S146" s="35"/>
      <c r="T146" s="40">
        <f t="shared" si="90"/>
        <v>0</v>
      </c>
      <c r="U146" s="35"/>
      <c r="V146" s="35"/>
      <c r="W146" s="35"/>
      <c r="X146" s="40">
        <f t="shared" si="91"/>
        <v>0</v>
      </c>
      <c r="Y146" s="35"/>
      <c r="Z146" s="35"/>
      <c r="AA146" s="35"/>
      <c r="AB146" s="40">
        <f t="shared" si="92"/>
        <v>0</v>
      </c>
      <c r="AC146" s="35"/>
      <c r="AD146" s="35"/>
      <c r="AE146" s="35"/>
      <c r="AF146" s="40">
        <f t="shared" si="93"/>
        <v>0</v>
      </c>
      <c r="AG146" s="40">
        <f t="shared" si="88"/>
        <v>0</v>
      </c>
      <c r="AH146" s="41">
        <f t="shared" si="94"/>
        <v>0</v>
      </c>
      <c r="AI146" s="42">
        <f t="shared" si="89"/>
        <v>0</v>
      </c>
    </row>
    <row r="147" spans="1:35" ht="12.75" hidden="1" customHeight="1" outlineLevel="1">
      <c r="A147" s="16">
        <v>7</v>
      </c>
      <c r="B147" s="32"/>
      <c r="C147" s="31"/>
      <c r="D147" s="32"/>
      <c r="E147" s="32"/>
      <c r="F147" s="32"/>
      <c r="G147" s="31"/>
      <c r="H147" s="31"/>
      <c r="I147" s="29"/>
      <c r="J147" s="33"/>
      <c r="K147" s="32"/>
      <c r="L147" s="35"/>
      <c r="M147" s="35"/>
      <c r="N147" s="35"/>
      <c r="O147" s="32"/>
      <c r="P147" s="32"/>
      <c r="Q147" s="35"/>
      <c r="R147" s="35"/>
      <c r="S147" s="35"/>
      <c r="T147" s="40">
        <f t="shared" si="90"/>
        <v>0</v>
      </c>
      <c r="U147" s="35"/>
      <c r="V147" s="35"/>
      <c r="W147" s="35"/>
      <c r="X147" s="40">
        <f t="shared" si="91"/>
        <v>0</v>
      </c>
      <c r="Y147" s="35"/>
      <c r="Z147" s="35"/>
      <c r="AA147" s="35"/>
      <c r="AB147" s="40">
        <f t="shared" si="92"/>
        <v>0</v>
      </c>
      <c r="AC147" s="35"/>
      <c r="AD147" s="35"/>
      <c r="AE147" s="35"/>
      <c r="AF147" s="40">
        <f t="shared" si="93"/>
        <v>0</v>
      </c>
      <c r="AG147" s="40">
        <f t="shared" si="88"/>
        <v>0</v>
      </c>
      <c r="AH147" s="41">
        <f t="shared" si="94"/>
        <v>0</v>
      </c>
      <c r="AI147" s="42">
        <f t="shared" si="89"/>
        <v>0</v>
      </c>
    </row>
    <row r="148" spans="1:35" ht="12.75" hidden="1" customHeight="1" outlineLevel="1">
      <c r="A148" s="16">
        <v>8</v>
      </c>
      <c r="B148" s="32"/>
      <c r="C148" s="31"/>
      <c r="D148" s="32"/>
      <c r="E148" s="32"/>
      <c r="F148" s="32"/>
      <c r="G148" s="31"/>
      <c r="H148" s="31"/>
      <c r="I148" s="29"/>
      <c r="J148" s="33"/>
      <c r="K148" s="32"/>
      <c r="L148" s="35"/>
      <c r="M148" s="35"/>
      <c r="N148" s="35"/>
      <c r="O148" s="32"/>
      <c r="P148" s="32"/>
      <c r="Q148" s="35"/>
      <c r="R148" s="35"/>
      <c r="S148" s="35"/>
      <c r="T148" s="40">
        <f t="shared" si="90"/>
        <v>0</v>
      </c>
      <c r="U148" s="35"/>
      <c r="V148" s="35"/>
      <c r="W148" s="35"/>
      <c r="X148" s="40">
        <f t="shared" si="91"/>
        <v>0</v>
      </c>
      <c r="Y148" s="35"/>
      <c r="Z148" s="35"/>
      <c r="AA148" s="35"/>
      <c r="AB148" s="40">
        <f t="shared" si="92"/>
        <v>0</v>
      </c>
      <c r="AC148" s="35"/>
      <c r="AD148" s="35"/>
      <c r="AE148" s="35"/>
      <c r="AF148" s="40">
        <f t="shared" si="93"/>
        <v>0</v>
      </c>
      <c r="AG148" s="40">
        <f t="shared" si="88"/>
        <v>0</v>
      </c>
      <c r="AH148" s="41">
        <f t="shared" si="94"/>
        <v>0</v>
      </c>
      <c r="AI148" s="42">
        <f t="shared" si="89"/>
        <v>0</v>
      </c>
    </row>
    <row r="149" spans="1:35" ht="12.75" hidden="1" customHeight="1" outlineLevel="1">
      <c r="A149" s="16">
        <v>9</v>
      </c>
      <c r="B149" s="32"/>
      <c r="C149" s="31"/>
      <c r="D149" s="32"/>
      <c r="E149" s="32"/>
      <c r="F149" s="32"/>
      <c r="G149" s="31"/>
      <c r="H149" s="31"/>
      <c r="I149" s="29"/>
      <c r="J149" s="33"/>
      <c r="K149" s="32"/>
      <c r="L149" s="35"/>
      <c r="M149" s="35"/>
      <c r="N149" s="35"/>
      <c r="O149" s="32"/>
      <c r="P149" s="32"/>
      <c r="Q149" s="35"/>
      <c r="R149" s="35"/>
      <c r="S149" s="35"/>
      <c r="T149" s="40">
        <f t="shared" si="90"/>
        <v>0</v>
      </c>
      <c r="U149" s="35"/>
      <c r="V149" s="35"/>
      <c r="W149" s="35"/>
      <c r="X149" s="40">
        <f t="shared" si="91"/>
        <v>0</v>
      </c>
      <c r="Y149" s="35"/>
      <c r="Z149" s="35"/>
      <c r="AA149" s="35"/>
      <c r="AB149" s="40">
        <f t="shared" si="92"/>
        <v>0</v>
      </c>
      <c r="AC149" s="35"/>
      <c r="AD149" s="35"/>
      <c r="AE149" s="35"/>
      <c r="AF149" s="40">
        <f t="shared" si="93"/>
        <v>0</v>
      </c>
      <c r="AG149" s="40">
        <f t="shared" si="88"/>
        <v>0</v>
      </c>
      <c r="AH149" s="41">
        <f t="shared" si="94"/>
        <v>0</v>
      </c>
      <c r="AI149" s="42">
        <f t="shared" si="89"/>
        <v>0</v>
      </c>
    </row>
    <row r="150" spans="1:35" ht="12.75" hidden="1" customHeight="1" outlineLevel="1">
      <c r="A150" s="16">
        <v>10</v>
      </c>
      <c r="B150" s="32"/>
      <c r="C150" s="31"/>
      <c r="D150" s="32"/>
      <c r="E150" s="32"/>
      <c r="F150" s="32"/>
      <c r="G150" s="31"/>
      <c r="H150" s="31"/>
      <c r="I150" s="29"/>
      <c r="J150" s="34"/>
      <c r="K150" s="32"/>
      <c r="L150" s="35"/>
      <c r="M150" s="35"/>
      <c r="N150" s="35"/>
      <c r="O150" s="32"/>
      <c r="P150" s="32"/>
      <c r="Q150" s="35"/>
      <c r="R150" s="35"/>
      <c r="S150" s="35"/>
      <c r="T150" s="40">
        <f t="shared" si="90"/>
        <v>0</v>
      </c>
      <c r="U150" s="35"/>
      <c r="V150" s="35"/>
      <c r="W150" s="35"/>
      <c r="X150" s="40">
        <f t="shared" si="91"/>
        <v>0</v>
      </c>
      <c r="Y150" s="35"/>
      <c r="Z150" s="35"/>
      <c r="AA150" s="35"/>
      <c r="AB150" s="40">
        <f t="shared" si="92"/>
        <v>0</v>
      </c>
      <c r="AC150" s="35"/>
      <c r="AD150" s="35"/>
      <c r="AE150" s="35"/>
      <c r="AF150" s="40">
        <f t="shared" si="93"/>
        <v>0</v>
      </c>
      <c r="AG150" s="40">
        <f t="shared" si="88"/>
        <v>0</v>
      </c>
      <c r="AH150" s="41">
        <f t="shared" si="94"/>
        <v>0</v>
      </c>
      <c r="AI150" s="42">
        <f t="shared" si="89"/>
        <v>0</v>
      </c>
    </row>
    <row r="151" spans="1:35" ht="12.75" customHeight="1" collapsed="1">
      <c r="A151" s="181" t="s">
        <v>70</v>
      </c>
      <c r="B151" s="182"/>
      <c r="C151" s="182"/>
      <c r="D151" s="182"/>
      <c r="E151" s="182"/>
      <c r="F151" s="182"/>
      <c r="G151" s="182"/>
      <c r="H151" s="183"/>
      <c r="I151" s="55">
        <f>SUM(I141:I150)</f>
        <v>0</v>
      </c>
      <c r="J151" s="55">
        <f>SUM(J141:J150)</f>
        <v>0</v>
      </c>
      <c r="K151" s="56"/>
      <c r="L151" s="55">
        <f>SUM(L141:L150)</f>
        <v>0</v>
      </c>
      <c r="M151" s="55">
        <f>SUM(M141:M150)</f>
        <v>0</v>
      </c>
      <c r="N151" s="55">
        <f>SUM(N141:N150)</f>
        <v>0</v>
      </c>
      <c r="O151" s="57"/>
      <c r="P151" s="59"/>
      <c r="Q151" s="55">
        <f t="shared" ref="Q151:AG151" si="95">SUM(Q141:Q150)</f>
        <v>0</v>
      </c>
      <c r="R151" s="55">
        <f t="shared" si="95"/>
        <v>0</v>
      </c>
      <c r="S151" s="55">
        <f t="shared" si="95"/>
        <v>0</v>
      </c>
      <c r="T151" s="60">
        <f t="shared" si="95"/>
        <v>0</v>
      </c>
      <c r="U151" s="55">
        <f t="shared" si="95"/>
        <v>0</v>
      </c>
      <c r="V151" s="55">
        <f t="shared" si="95"/>
        <v>0</v>
      </c>
      <c r="W151" s="55">
        <f t="shared" si="95"/>
        <v>0</v>
      </c>
      <c r="X151" s="60">
        <f t="shared" si="95"/>
        <v>0</v>
      </c>
      <c r="Y151" s="55">
        <f t="shared" si="95"/>
        <v>0</v>
      </c>
      <c r="Z151" s="55">
        <f t="shared" si="95"/>
        <v>0</v>
      </c>
      <c r="AA151" s="55">
        <f t="shared" si="95"/>
        <v>0</v>
      </c>
      <c r="AB151" s="60">
        <f t="shared" si="95"/>
        <v>0</v>
      </c>
      <c r="AC151" s="55">
        <f t="shared" si="95"/>
        <v>0</v>
      </c>
      <c r="AD151" s="55">
        <f t="shared" si="95"/>
        <v>0</v>
      </c>
      <c r="AE151" s="55">
        <f t="shared" si="95"/>
        <v>0</v>
      </c>
      <c r="AF151" s="60">
        <f t="shared" si="95"/>
        <v>0</v>
      </c>
      <c r="AG151" s="53">
        <f t="shared" si="95"/>
        <v>0</v>
      </c>
      <c r="AH151" s="54">
        <f>IF(ISERROR(AG151/I151),0,AG151/I151)</f>
        <v>0</v>
      </c>
      <c r="AI151" s="54">
        <f>IF(ISERROR(AG151/$AG$191),0,AG151/$AG$191)</f>
        <v>0</v>
      </c>
    </row>
    <row r="152" spans="1:35" ht="12.75" customHeight="1">
      <c r="A152" s="36"/>
      <c r="B152" s="187" t="s">
        <v>71</v>
      </c>
      <c r="C152" s="188"/>
      <c r="D152" s="189"/>
      <c r="E152" s="18"/>
      <c r="F152" s="19"/>
      <c r="G152" s="20"/>
      <c r="H152" s="20"/>
      <c r="I152" s="21"/>
      <c r="J152" s="22"/>
      <c r="K152" s="23"/>
      <c r="L152" s="24"/>
      <c r="M152" s="24"/>
      <c r="N152" s="24"/>
      <c r="O152" s="19"/>
      <c r="P152" s="25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22"/>
      <c r="AG152" s="22"/>
      <c r="AH152" s="26"/>
      <c r="AI152" s="26"/>
    </row>
    <row r="153" spans="1:35" ht="12.75" hidden="1" customHeight="1" outlineLevel="1">
      <c r="A153" s="16">
        <v>1</v>
      </c>
      <c r="B153" s="28"/>
      <c r="C153" s="27"/>
      <c r="D153" s="28"/>
      <c r="E153" s="28"/>
      <c r="F153" s="28"/>
      <c r="G153" s="27"/>
      <c r="H153" s="27"/>
      <c r="I153" s="29"/>
      <c r="J153" s="30"/>
      <c r="K153" s="28"/>
      <c r="L153" s="35"/>
      <c r="M153" s="35"/>
      <c r="N153" s="35"/>
      <c r="O153" s="28"/>
      <c r="P153" s="28"/>
      <c r="Q153" s="35"/>
      <c r="R153" s="35"/>
      <c r="S153" s="35"/>
      <c r="T153" s="40">
        <f>SUM(Q153:S153)</f>
        <v>0</v>
      </c>
      <c r="U153" s="35"/>
      <c r="V153" s="35"/>
      <c r="W153" s="35"/>
      <c r="X153" s="40">
        <f>SUM(U153:W153)</f>
        <v>0</v>
      </c>
      <c r="Y153" s="35"/>
      <c r="Z153" s="35"/>
      <c r="AA153" s="35"/>
      <c r="AB153" s="40">
        <f>SUM(Y153:AA153)</f>
        <v>0</v>
      </c>
      <c r="AC153" s="35"/>
      <c r="AD153" s="35"/>
      <c r="AE153" s="35"/>
      <c r="AF153" s="40">
        <f>SUM(AC153:AE153)</f>
        <v>0</v>
      </c>
      <c r="AG153" s="40">
        <f t="shared" ref="AG153:AG162" si="96">SUM(T153,X153,AB153,AF153)</f>
        <v>0</v>
      </c>
      <c r="AH153" s="41">
        <f>IF(ISERROR(AG153/I153),0,AG153/I153)</f>
        <v>0</v>
      </c>
      <c r="AI153" s="42">
        <f t="shared" ref="AI153:AI162" si="97">IF(ISERROR(AG153/$AG$191),"-",AG153/$AG$191)</f>
        <v>0</v>
      </c>
    </row>
    <row r="154" spans="1:35" ht="12.75" hidden="1" customHeight="1" outlineLevel="1">
      <c r="A154" s="16">
        <v>2</v>
      </c>
      <c r="B154" s="32"/>
      <c r="C154" s="31"/>
      <c r="D154" s="32"/>
      <c r="E154" s="32"/>
      <c r="F154" s="32"/>
      <c r="G154" s="31"/>
      <c r="H154" s="31"/>
      <c r="I154" s="29"/>
      <c r="J154" s="33"/>
      <c r="K154" s="32"/>
      <c r="L154" s="35"/>
      <c r="M154" s="35"/>
      <c r="N154" s="35"/>
      <c r="O154" s="32"/>
      <c r="P154" s="32"/>
      <c r="Q154" s="35"/>
      <c r="R154" s="35"/>
      <c r="S154" s="35"/>
      <c r="T154" s="40">
        <f t="shared" ref="T154:T162" si="98">SUM(Q154:S154)</f>
        <v>0</v>
      </c>
      <c r="U154" s="35"/>
      <c r="V154" s="35"/>
      <c r="W154" s="35"/>
      <c r="X154" s="40">
        <f t="shared" ref="X154:X162" si="99">SUM(U154:W154)</f>
        <v>0</v>
      </c>
      <c r="Y154" s="35"/>
      <c r="Z154" s="35"/>
      <c r="AA154" s="35"/>
      <c r="AB154" s="40">
        <f t="shared" ref="AB154:AB162" si="100">SUM(Y154:AA154)</f>
        <v>0</v>
      </c>
      <c r="AC154" s="35"/>
      <c r="AD154" s="35"/>
      <c r="AE154" s="35"/>
      <c r="AF154" s="40">
        <f t="shared" ref="AF154:AF162" si="101">SUM(AC154:AE154)</f>
        <v>0</v>
      </c>
      <c r="AG154" s="40">
        <f t="shared" si="96"/>
        <v>0</v>
      </c>
      <c r="AH154" s="41">
        <f t="shared" ref="AH154:AH162" si="102">IF(ISERROR(AG154/I154),0,AG154/I154)</f>
        <v>0</v>
      </c>
      <c r="AI154" s="42">
        <f t="shared" si="97"/>
        <v>0</v>
      </c>
    </row>
    <row r="155" spans="1:35" ht="12.75" hidden="1" customHeight="1" outlineLevel="1">
      <c r="A155" s="16">
        <v>3</v>
      </c>
      <c r="B155" s="32"/>
      <c r="C155" s="31"/>
      <c r="D155" s="32"/>
      <c r="E155" s="32"/>
      <c r="F155" s="32"/>
      <c r="G155" s="31"/>
      <c r="H155" s="31"/>
      <c r="I155" s="29"/>
      <c r="J155" s="33"/>
      <c r="K155" s="32"/>
      <c r="L155" s="35"/>
      <c r="M155" s="35"/>
      <c r="N155" s="35"/>
      <c r="O155" s="32"/>
      <c r="P155" s="32"/>
      <c r="Q155" s="35"/>
      <c r="R155" s="35"/>
      <c r="S155" s="35"/>
      <c r="T155" s="40">
        <f t="shared" si="98"/>
        <v>0</v>
      </c>
      <c r="U155" s="35"/>
      <c r="V155" s="35"/>
      <c r="W155" s="35"/>
      <c r="X155" s="40">
        <f t="shared" si="99"/>
        <v>0</v>
      </c>
      <c r="Y155" s="35"/>
      <c r="Z155" s="35"/>
      <c r="AA155" s="35"/>
      <c r="AB155" s="40">
        <f t="shared" si="100"/>
        <v>0</v>
      </c>
      <c r="AC155" s="35"/>
      <c r="AD155" s="35"/>
      <c r="AE155" s="35"/>
      <c r="AF155" s="40">
        <f t="shared" si="101"/>
        <v>0</v>
      </c>
      <c r="AG155" s="40">
        <f t="shared" si="96"/>
        <v>0</v>
      </c>
      <c r="AH155" s="41">
        <f t="shared" si="102"/>
        <v>0</v>
      </c>
      <c r="AI155" s="42">
        <f t="shared" si="97"/>
        <v>0</v>
      </c>
    </row>
    <row r="156" spans="1:35" ht="12.75" hidden="1" customHeight="1" outlineLevel="1">
      <c r="A156" s="16">
        <v>4</v>
      </c>
      <c r="B156" s="32"/>
      <c r="C156" s="31"/>
      <c r="D156" s="32"/>
      <c r="E156" s="32"/>
      <c r="F156" s="32"/>
      <c r="G156" s="31"/>
      <c r="H156" s="31"/>
      <c r="I156" s="29"/>
      <c r="J156" s="33"/>
      <c r="K156" s="32"/>
      <c r="L156" s="35"/>
      <c r="M156" s="35"/>
      <c r="N156" s="35"/>
      <c r="O156" s="32"/>
      <c r="P156" s="32"/>
      <c r="Q156" s="35"/>
      <c r="R156" s="35"/>
      <c r="S156" s="35"/>
      <c r="T156" s="40">
        <f t="shared" si="98"/>
        <v>0</v>
      </c>
      <c r="U156" s="35"/>
      <c r="V156" s="35"/>
      <c r="W156" s="35"/>
      <c r="X156" s="40">
        <f t="shared" si="99"/>
        <v>0</v>
      </c>
      <c r="Y156" s="35"/>
      <c r="Z156" s="35"/>
      <c r="AA156" s="35"/>
      <c r="AB156" s="40">
        <f t="shared" si="100"/>
        <v>0</v>
      </c>
      <c r="AC156" s="35"/>
      <c r="AD156" s="35"/>
      <c r="AE156" s="35"/>
      <c r="AF156" s="40">
        <f t="shared" si="101"/>
        <v>0</v>
      </c>
      <c r="AG156" s="40">
        <f t="shared" si="96"/>
        <v>0</v>
      </c>
      <c r="AH156" s="41">
        <f t="shared" si="102"/>
        <v>0</v>
      </c>
      <c r="AI156" s="42">
        <f t="shared" si="97"/>
        <v>0</v>
      </c>
    </row>
    <row r="157" spans="1:35" ht="12.75" hidden="1" customHeight="1" outlineLevel="1">
      <c r="A157" s="16">
        <v>5</v>
      </c>
      <c r="B157" s="32"/>
      <c r="C157" s="31"/>
      <c r="D157" s="32"/>
      <c r="E157" s="32"/>
      <c r="F157" s="32"/>
      <c r="G157" s="31"/>
      <c r="H157" s="31"/>
      <c r="I157" s="29"/>
      <c r="J157" s="33"/>
      <c r="K157" s="32"/>
      <c r="L157" s="35"/>
      <c r="M157" s="35"/>
      <c r="N157" s="35"/>
      <c r="O157" s="32"/>
      <c r="P157" s="32"/>
      <c r="Q157" s="35"/>
      <c r="R157" s="35"/>
      <c r="S157" s="35"/>
      <c r="T157" s="40">
        <f t="shared" si="98"/>
        <v>0</v>
      </c>
      <c r="U157" s="35"/>
      <c r="V157" s="35"/>
      <c r="W157" s="35"/>
      <c r="X157" s="40">
        <f t="shared" si="99"/>
        <v>0</v>
      </c>
      <c r="Y157" s="35"/>
      <c r="Z157" s="35"/>
      <c r="AA157" s="35"/>
      <c r="AB157" s="40">
        <f t="shared" si="100"/>
        <v>0</v>
      </c>
      <c r="AC157" s="35"/>
      <c r="AD157" s="35"/>
      <c r="AE157" s="35"/>
      <c r="AF157" s="40">
        <f t="shared" si="101"/>
        <v>0</v>
      </c>
      <c r="AG157" s="40">
        <f t="shared" si="96"/>
        <v>0</v>
      </c>
      <c r="AH157" s="41">
        <f t="shared" si="102"/>
        <v>0</v>
      </c>
      <c r="AI157" s="42">
        <f t="shared" si="97"/>
        <v>0</v>
      </c>
    </row>
    <row r="158" spans="1:35" ht="12.75" hidden="1" customHeight="1" outlineLevel="1">
      <c r="A158" s="16">
        <v>6</v>
      </c>
      <c r="B158" s="32"/>
      <c r="C158" s="31"/>
      <c r="D158" s="32"/>
      <c r="E158" s="32"/>
      <c r="F158" s="32"/>
      <c r="G158" s="31"/>
      <c r="H158" s="31"/>
      <c r="I158" s="29"/>
      <c r="J158" s="33"/>
      <c r="K158" s="32"/>
      <c r="L158" s="35"/>
      <c r="M158" s="35"/>
      <c r="N158" s="35"/>
      <c r="O158" s="32"/>
      <c r="P158" s="32"/>
      <c r="Q158" s="35"/>
      <c r="R158" s="35"/>
      <c r="S158" s="35"/>
      <c r="T158" s="40">
        <f t="shared" si="98"/>
        <v>0</v>
      </c>
      <c r="U158" s="35"/>
      <c r="V158" s="35"/>
      <c r="W158" s="35"/>
      <c r="X158" s="40">
        <f t="shared" si="99"/>
        <v>0</v>
      </c>
      <c r="Y158" s="35"/>
      <c r="Z158" s="35"/>
      <c r="AA158" s="35"/>
      <c r="AB158" s="40">
        <f t="shared" si="100"/>
        <v>0</v>
      </c>
      <c r="AC158" s="35"/>
      <c r="AD158" s="35"/>
      <c r="AE158" s="35"/>
      <c r="AF158" s="40">
        <f t="shared" si="101"/>
        <v>0</v>
      </c>
      <c r="AG158" s="40">
        <f t="shared" si="96"/>
        <v>0</v>
      </c>
      <c r="AH158" s="41">
        <f t="shared" si="102"/>
        <v>0</v>
      </c>
      <c r="AI158" s="42">
        <f t="shared" si="97"/>
        <v>0</v>
      </c>
    </row>
    <row r="159" spans="1:35" ht="12.75" hidden="1" customHeight="1" outlineLevel="1">
      <c r="A159" s="16">
        <v>7</v>
      </c>
      <c r="B159" s="32"/>
      <c r="C159" s="31"/>
      <c r="D159" s="32"/>
      <c r="E159" s="32"/>
      <c r="F159" s="32"/>
      <c r="G159" s="31"/>
      <c r="H159" s="31"/>
      <c r="I159" s="29"/>
      <c r="J159" s="33"/>
      <c r="K159" s="32"/>
      <c r="L159" s="35"/>
      <c r="M159" s="35"/>
      <c r="N159" s="35"/>
      <c r="O159" s="32"/>
      <c r="P159" s="32"/>
      <c r="Q159" s="35"/>
      <c r="R159" s="35"/>
      <c r="S159" s="35"/>
      <c r="T159" s="40">
        <f t="shared" si="98"/>
        <v>0</v>
      </c>
      <c r="U159" s="35"/>
      <c r="V159" s="35"/>
      <c r="W159" s="35"/>
      <c r="X159" s="40">
        <f t="shared" si="99"/>
        <v>0</v>
      </c>
      <c r="Y159" s="35"/>
      <c r="Z159" s="35"/>
      <c r="AA159" s="35"/>
      <c r="AB159" s="40">
        <f t="shared" si="100"/>
        <v>0</v>
      </c>
      <c r="AC159" s="35"/>
      <c r="AD159" s="35"/>
      <c r="AE159" s="35"/>
      <c r="AF159" s="40">
        <f t="shared" si="101"/>
        <v>0</v>
      </c>
      <c r="AG159" s="40">
        <f t="shared" si="96"/>
        <v>0</v>
      </c>
      <c r="AH159" s="41">
        <f t="shared" si="102"/>
        <v>0</v>
      </c>
      <c r="AI159" s="42">
        <f t="shared" si="97"/>
        <v>0</v>
      </c>
    </row>
    <row r="160" spans="1:35" ht="12.75" hidden="1" customHeight="1" outlineLevel="1">
      <c r="A160" s="16">
        <v>8</v>
      </c>
      <c r="B160" s="32"/>
      <c r="C160" s="31"/>
      <c r="D160" s="32"/>
      <c r="E160" s="32"/>
      <c r="F160" s="32"/>
      <c r="G160" s="31"/>
      <c r="H160" s="31"/>
      <c r="I160" s="29"/>
      <c r="J160" s="33"/>
      <c r="K160" s="32"/>
      <c r="L160" s="35"/>
      <c r="M160" s="35"/>
      <c r="N160" s="35"/>
      <c r="O160" s="32"/>
      <c r="P160" s="32"/>
      <c r="Q160" s="35"/>
      <c r="R160" s="35"/>
      <c r="S160" s="35"/>
      <c r="T160" s="40">
        <f t="shared" si="98"/>
        <v>0</v>
      </c>
      <c r="U160" s="35"/>
      <c r="V160" s="35"/>
      <c r="W160" s="35"/>
      <c r="X160" s="40">
        <f t="shared" si="99"/>
        <v>0</v>
      </c>
      <c r="Y160" s="35"/>
      <c r="Z160" s="35"/>
      <c r="AA160" s="35"/>
      <c r="AB160" s="40">
        <f t="shared" si="100"/>
        <v>0</v>
      </c>
      <c r="AC160" s="35"/>
      <c r="AD160" s="35"/>
      <c r="AE160" s="35"/>
      <c r="AF160" s="40">
        <f t="shared" si="101"/>
        <v>0</v>
      </c>
      <c r="AG160" s="40">
        <f t="shared" si="96"/>
        <v>0</v>
      </c>
      <c r="AH160" s="41">
        <f t="shared" si="102"/>
        <v>0</v>
      </c>
      <c r="AI160" s="42">
        <f t="shared" si="97"/>
        <v>0</v>
      </c>
    </row>
    <row r="161" spans="1:35" ht="12.75" hidden="1" customHeight="1" outlineLevel="1">
      <c r="A161" s="16">
        <v>9</v>
      </c>
      <c r="B161" s="32"/>
      <c r="C161" s="31"/>
      <c r="D161" s="32"/>
      <c r="E161" s="32"/>
      <c r="F161" s="32"/>
      <c r="G161" s="31"/>
      <c r="H161" s="31"/>
      <c r="I161" s="29"/>
      <c r="J161" s="33"/>
      <c r="K161" s="32"/>
      <c r="L161" s="35"/>
      <c r="M161" s="35"/>
      <c r="N161" s="35"/>
      <c r="O161" s="32"/>
      <c r="P161" s="32"/>
      <c r="Q161" s="35"/>
      <c r="R161" s="35"/>
      <c r="S161" s="35"/>
      <c r="T161" s="40">
        <f t="shared" si="98"/>
        <v>0</v>
      </c>
      <c r="U161" s="35"/>
      <c r="V161" s="35"/>
      <c r="W161" s="35"/>
      <c r="X161" s="40">
        <f t="shared" si="99"/>
        <v>0</v>
      </c>
      <c r="Y161" s="35"/>
      <c r="Z161" s="35"/>
      <c r="AA161" s="35"/>
      <c r="AB161" s="40">
        <f t="shared" si="100"/>
        <v>0</v>
      </c>
      <c r="AC161" s="35"/>
      <c r="AD161" s="35"/>
      <c r="AE161" s="35"/>
      <c r="AF161" s="40">
        <f t="shared" si="101"/>
        <v>0</v>
      </c>
      <c r="AG161" s="40">
        <f t="shared" si="96"/>
        <v>0</v>
      </c>
      <c r="AH161" s="41">
        <f t="shared" si="102"/>
        <v>0</v>
      </c>
      <c r="AI161" s="42">
        <f t="shared" si="97"/>
        <v>0</v>
      </c>
    </row>
    <row r="162" spans="1:35" ht="12.75" hidden="1" customHeight="1" outlineLevel="1">
      <c r="A162" s="16">
        <v>10</v>
      </c>
      <c r="B162" s="32"/>
      <c r="C162" s="31"/>
      <c r="D162" s="32"/>
      <c r="E162" s="32"/>
      <c r="F162" s="32"/>
      <c r="G162" s="31"/>
      <c r="H162" s="31"/>
      <c r="I162" s="29"/>
      <c r="J162" s="34"/>
      <c r="K162" s="32"/>
      <c r="L162" s="35"/>
      <c r="M162" s="35"/>
      <c r="N162" s="35"/>
      <c r="O162" s="32"/>
      <c r="P162" s="32"/>
      <c r="Q162" s="35"/>
      <c r="R162" s="35"/>
      <c r="S162" s="35"/>
      <c r="T162" s="40">
        <f t="shared" si="98"/>
        <v>0</v>
      </c>
      <c r="U162" s="35"/>
      <c r="V162" s="35"/>
      <c r="W162" s="35"/>
      <c r="X162" s="40">
        <f t="shared" si="99"/>
        <v>0</v>
      </c>
      <c r="Y162" s="35"/>
      <c r="Z162" s="35"/>
      <c r="AA162" s="35"/>
      <c r="AB162" s="40">
        <f t="shared" si="100"/>
        <v>0</v>
      </c>
      <c r="AC162" s="35"/>
      <c r="AD162" s="35"/>
      <c r="AE162" s="35"/>
      <c r="AF162" s="40">
        <f t="shared" si="101"/>
        <v>0</v>
      </c>
      <c r="AG162" s="40">
        <f t="shared" si="96"/>
        <v>0</v>
      </c>
      <c r="AH162" s="41">
        <f t="shared" si="102"/>
        <v>0</v>
      </c>
      <c r="AI162" s="42">
        <f t="shared" si="97"/>
        <v>0</v>
      </c>
    </row>
    <row r="163" spans="1:35" ht="12.75" customHeight="1" collapsed="1">
      <c r="A163" s="181" t="s">
        <v>72</v>
      </c>
      <c r="B163" s="182"/>
      <c r="C163" s="182"/>
      <c r="D163" s="182"/>
      <c r="E163" s="182"/>
      <c r="F163" s="182"/>
      <c r="G163" s="182"/>
      <c r="H163" s="183"/>
      <c r="I163" s="55">
        <f>SUM(I153:I162)</f>
        <v>0</v>
      </c>
      <c r="J163" s="55">
        <f>SUM(J153:J162)</f>
        <v>0</v>
      </c>
      <c r="K163" s="56"/>
      <c r="L163" s="55">
        <f>SUM(L153:L162)</f>
        <v>0</v>
      </c>
      <c r="M163" s="55">
        <f>SUM(M153:M162)</f>
        <v>0</v>
      </c>
      <c r="N163" s="55">
        <f>SUM(N153:N162)</f>
        <v>0</v>
      </c>
      <c r="O163" s="57"/>
      <c r="P163" s="59"/>
      <c r="Q163" s="55">
        <f t="shared" ref="Q163:AG163" si="103">SUM(Q153:Q162)</f>
        <v>0</v>
      </c>
      <c r="R163" s="55">
        <f t="shared" si="103"/>
        <v>0</v>
      </c>
      <c r="S163" s="55">
        <f t="shared" si="103"/>
        <v>0</v>
      </c>
      <c r="T163" s="60">
        <f t="shared" si="103"/>
        <v>0</v>
      </c>
      <c r="U163" s="55">
        <f t="shared" si="103"/>
        <v>0</v>
      </c>
      <c r="V163" s="55">
        <f t="shared" si="103"/>
        <v>0</v>
      </c>
      <c r="W163" s="55">
        <f t="shared" si="103"/>
        <v>0</v>
      </c>
      <c r="X163" s="60">
        <f t="shared" si="103"/>
        <v>0</v>
      </c>
      <c r="Y163" s="55">
        <f t="shared" si="103"/>
        <v>0</v>
      </c>
      <c r="Z163" s="55">
        <f t="shared" si="103"/>
        <v>0</v>
      </c>
      <c r="AA163" s="55">
        <f t="shared" si="103"/>
        <v>0</v>
      </c>
      <c r="AB163" s="60">
        <f t="shared" si="103"/>
        <v>0</v>
      </c>
      <c r="AC163" s="55">
        <f t="shared" si="103"/>
        <v>0</v>
      </c>
      <c r="AD163" s="55">
        <f t="shared" si="103"/>
        <v>0</v>
      </c>
      <c r="AE163" s="55">
        <f t="shared" si="103"/>
        <v>0</v>
      </c>
      <c r="AF163" s="60">
        <f t="shared" si="103"/>
        <v>0</v>
      </c>
      <c r="AG163" s="53">
        <f t="shared" si="103"/>
        <v>0</v>
      </c>
      <c r="AH163" s="54">
        <f>IF(ISERROR(AG163/I163),0,AG163/I163)</f>
        <v>0</v>
      </c>
      <c r="AI163" s="54">
        <f>IF(ISERROR(AG163/$AG$191),0,AG163/$AG$191)</f>
        <v>0</v>
      </c>
    </row>
    <row r="164" spans="1:35" ht="12.75" customHeight="1">
      <c r="A164" s="36"/>
      <c r="B164" s="187" t="s">
        <v>20</v>
      </c>
      <c r="C164" s="188"/>
      <c r="D164" s="189"/>
      <c r="E164" s="18"/>
      <c r="F164" s="19"/>
      <c r="G164" s="20"/>
      <c r="H164" s="20"/>
      <c r="I164" s="21"/>
      <c r="J164" s="22"/>
      <c r="K164" s="23"/>
      <c r="L164" s="24"/>
      <c r="M164" s="24"/>
      <c r="N164" s="24"/>
      <c r="O164" s="19"/>
      <c r="P164" s="25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6"/>
      <c r="AI164" s="26"/>
    </row>
    <row r="165" spans="1:35" ht="12.75" hidden="1" customHeight="1" outlineLevel="1">
      <c r="A165" s="16">
        <v>1</v>
      </c>
      <c r="B165" s="28"/>
      <c r="C165" s="27"/>
      <c r="D165" s="28"/>
      <c r="E165" s="28"/>
      <c r="F165" s="28"/>
      <c r="G165" s="27"/>
      <c r="H165" s="27"/>
      <c r="I165" s="29"/>
      <c r="J165" s="30"/>
      <c r="K165" s="28"/>
      <c r="L165" s="35"/>
      <c r="M165" s="35"/>
      <c r="N165" s="35"/>
      <c r="O165" s="28"/>
      <c r="P165" s="28"/>
      <c r="Q165" s="35"/>
      <c r="R165" s="35"/>
      <c r="S165" s="35"/>
      <c r="T165" s="40">
        <f>SUM(Q165:S165)</f>
        <v>0</v>
      </c>
      <c r="U165" s="35"/>
      <c r="V165" s="35"/>
      <c r="W165" s="35"/>
      <c r="X165" s="40">
        <f>SUM(U165:W165)</f>
        <v>0</v>
      </c>
      <c r="Y165" s="35"/>
      <c r="Z165" s="35"/>
      <c r="AA165" s="35"/>
      <c r="AB165" s="40">
        <f>SUM(Y165:AA165)</f>
        <v>0</v>
      </c>
      <c r="AC165" s="35"/>
      <c r="AD165" s="35"/>
      <c r="AE165" s="35"/>
      <c r="AF165" s="40">
        <f>SUM(AC165:AE165)</f>
        <v>0</v>
      </c>
      <c r="AG165" s="40">
        <f t="shared" ref="AG165:AG174" si="104">SUM(T165,X165,AB165,AF165)</f>
        <v>0</v>
      </c>
      <c r="AH165" s="41">
        <f>IF(ISERROR(AG165/I165),0,AG165/I165)</f>
        <v>0</v>
      </c>
      <c r="AI165" s="42">
        <f t="shared" ref="AI165:AI174" si="105">IF(ISERROR(AG165/$AG$191),"-",AG165/$AG$191)</f>
        <v>0</v>
      </c>
    </row>
    <row r="166" spans="1:35" ht="12.75" hidden="1" customHeight="1" outlineLevel="1">
      <c r="A166" s="16">
        <v>2</v>
      </c>
      <c r="B166" s="32"/>
      <c r="C166" s="31"/>
      <c r="D166" s="32"/>
      <c r="E166" s="32"/>
      <c r="F166" s="32"/>
      <c r="G166" s="31"/>
      <c r="H166" s="31"/>
      <c r="I166" s="29"/>
      <c r="J166" s="33"/>
      <c r="K166" s="32"/>
      <c r="L166" s="35"/>
      <c r="M166" s="35"/>
      <c r="N166" s="35"/>
      <c r="O166" s="32"/>
      <c r="P166" s="32"/>
      <c r="Q166" s="35"/>
      <c r="R166" s="35"/>
      <c r="S166" s="35"/>
      <c r="T166" s="40">
        <f t="shared" ref="T166:T174" si="106">SUM(Q166:S166)</f>
        <v>0</v>
      </c>
      <c r="U166" s="35"/>
      <c r="V166" s="35"/>
      <c r="W166" s="35"/>
      <c r="X166" s="40">
        <f t="shared" ref="X166:X174" si="107">SUM(U166:W166)</f>
        <v>0</v>
      </c>
      <c r="Y166" s="35"/>
      <c r="Z166" s="35"/>
      <c r="AA166" s="35"/>
      <c r="AB166" s="40">
        <f t="shared" ref="AB166:AB174" si="108">SUM(Y166:AA166)</f>
        <v>0</v>
      </c>
      <c r="AC166" s="35"/>
      <c r="AD166" s="35"/>
      <c r="AE166" s="35"/>
      <c r="AF166" s="40">
        <f t="shared" ref="AF166:AF174" si="109">SUM(AC166:AE166)</f>
        <v>0</v>
      </c>
      <c r="AG166" s="40">
        <f t="shared" si="104"/>
        <v>0</v>
      </c>
      <c r="AH166" s="41">
        <f t="shared" ref="AH166:AH174" si="110">IF(ISERROR(AG166/I166),0,AG166/I166)</f>
        <v>0</v>
      </c>
      <c r="AI166" s="42">
        <f t="shared" si="105"/>
        <v>0</v>
      </c>
    </row>
    <row r="167" spans="1:35" ht="12.75" hidden="1" customHeight="1" outlineLevel="1">
      <c r="A167" s="16">
        <v>3</v>
      </c>
      <c r="B167" s="32"/>
      <c r="C167" s="31"/>
      <c r="D167" s="32"/>
      <c r="E167" s="32"/>
      <c r="F167" s="32"/>
      <c r="G167" s="31"/>
      <c r="H167" s="31"/>
      <c r="I167" s="29"/>
      <c r="J167" s="33"/>
      <c r="K167" s="32"/>
      <c r="L167" s="35"/>
      <c r="M167" s="35"/>
      <c r="N167" s="35"/>
      <c r="O167" s="32"/>
      <c r="P167" s="32"/>
      <c r="Q167" s="35"/>
      <c r="R167" s="35"/>
      <c r="S167" s="35"/>
      <c r="T167" s="40">
        <f t="shared" si="106"/>
        <v>0</v>
      </c>
      <c r="U167" s="35"/>
      <c r="V167" s="35"/>
      <c r="W167" s="35"/>
      <c r="X167" s="40">
        <f t="shared" si="107"/>
        <v>0</v>
      </c>
      <c r="Y167" s="35"/>
      <c r="Z167" s="35"/>
      <c r="AA167" s="35"/>
      <c r="AB167" s="40">
        <f t="shared" si="108"/>
        <v>0</v>
      </c>
      <c r="AC167" s="35"/>
      <c r="AD167" s="35"/>
      <c r="AE167" s="35"/>
      <c r="AF167" s="40">
        <f t="shared" si="109"/>
        <v>0</v>
      </c>
      <c r="AG167" s="40">
        <f t="shared" si="104"/>
        <v>0</v>
      </c>
      <c r="AH167" s="41">
        <f t="shared" si="110"/>
        <v>0</v>
      </c>
      <c r="AI167" s="42">
        <f t="shared" si="105"/>
        <v>0</v>
      </c>
    </row>
    <row r="168" spans="1:35" ht="12.75" hidden="1" customHeight="1" outlineLevel="1">
      <c r="A168" s="16">
        <v>4</v>
      </c>
      <c r="B168" s="32"/>
      <c r="C168" s="31"/>
      <c r="D168" s="32"/>
      <c r="E168" s="32"/>
      <c r="F168" s="32"/>
      <c r="G168" s="31"/>
      <c r="H168" s="31"/>
      <c r="I168" s="29"/>
      <c r="J168" s="33"/>
      <c r="K168" s="32"/>
      <c r="L168" s="35"/>
      <c r="M168" s="35"/>
      <c r="N168" s="35"/>
      <c r="O168" s="32"/>
      <c r="P168" s="32"/>
      <c r="Q168" s="35"/>
      <c r="R168" s="35"/>
      <c r="S168" s="35"/>
      <c r="T168" s="40">
        <f t="shared" si="106"/>
        <v>0</v>
      </c>
      <c r="U168" s="35"/>
      <c r="V168" s="35"/>
      <c r="W168" s="35"/>
      <c r="X168" s="40">
        <f t="shared" si="107"/>
        <v>0</v>
      </c>
      <c r="Y168" s="35"/>
      <c r="Z168" s="35"/>
      <c r="AA168" s="35"/>
      <c r="AB168" s="40">
        <f t="shared" si="108"/>
        <v>0</v>
      </c>
      <c r="AC168" s="35"/>
      <c r="AD168" s="35"/>
      <c r="AE168" s="35"/>
      <c r="AF168" s="40">
        <f t="shared" si="109"/>
        <v>0</v>
      </c>
      <c r="AG168" s="40">
        <f t="shared" si="104"/>
        <v>0</v>
      </c>
      <c r="AH168" s="41">
        <f t="shared" si="110"/>
        <v>0</v>
      </c>
      <c r="AI168" s="42">
        <f t="shared" si="105"/>
        <v>0</v>
      </c>
    </row>
    <row r="169" spans="1:35" ht="12.75" hidden="1" customHeight="1" outlineLevel="1">
      <c r="A169" s="16">
        <v>5</v>
      </c>
      <c r="B169" s="32"/>
      <c r="C169" s="31"/>
      <c r="D169" s="32"/>
      <c r="E169" s="32"/>
      <c r="F169" s="32"/>
      <c r="G169" s="31"/>
      <c r="H169" s="31"/>
      <c r="I169" s="29"/>
      <c r="J169" s="33"/>
      <c r="K169" s="32"/>
      <c r="L169" s="35"/>
      <c r="M169" s="35"/>
      <c r="N169" s="35"/>
      <c r="O169" s="32"/>
      <c r="P169" s="32"/>
      <c r="Q169" s="35"/>
      <c r="R169" s="35"/>
      <c r="S169" s="35"/>
      <c r="T169" s="40">
        <f t="shared" si="106"/>
        <v>0</v>
      </c>
      <c r="U169" s="35"/>
      <c r="V169" s="35"/>
      <c r="W169" s="35"/>
      <c r="X169" s="40">
        <f t="shared" si="107"/>
        <v>0</v>
      </c>
      <c r="Y169" s="35"/>
      <c r="Z169" s="35"/>
      <c r="AA169" s="35"/>
      <c r="AB169" s="40">
        <f t="shared" si="108"/>
        <v>0</v>
      </c>
      <c r="AC169" s="35"/>
      <c r="AD169" s="35"/>
      <c r="AE169" s="35"/>
      <c r="AF169" s="40">
        <f t="shared" si="109"/>
        <v>0</v>
      </c>
      <c r="AG169" s="40">
        <f t="shared" si="104"/>
        <v>0</v>
      </c>
      <c r="AH169" s="41">
        <f t="shared" si="110"/>
        <v>0</v>
      </c>
      <c r="AI169" s="42">
        <f t="shared" si="105"/>
        <v>0</v>
      </c>
    </row>
    <row r="170" spans="1:35" ht="12.75" hidden="1" customHeight="1" outlineLevel="1">
      <c r="A170" s="16">
        <v>6</v>
      </c>
      <c r="B170" s="32"/>
      <c r="C170" s="31"/>
      <c r="D170" s="32"/>
      <c r="E170" s="32"/>
      <c r="F170" s="32"/>
      <c r="G170" s="31"/>
      <c r="H170" s="31"/>
      <c r="I170" s="29"/>
      <c r="J170" s="33"/>
      <c r="K170" s="32"/>
      <c r="L170" s="35"/>
      <c r="M170" s="35"/>
      <c r="N170" s="35"/>
      <c r="O170" s="32"/>
      <c r="P170" s="32"/>
      <c r="Q170" s="35"/>
      <c r="R170" s="35"/>
      <c r="S170" s="35"/>
      <c r="T170" s="40">
        <f t="shared" si="106"/>
        <v>0</v>
      </c>
      <c r="U170" s="35"/>
      <c r="V170" s="35"/>
      <c r="W170" s="35"/>
      <c r="X170" s="40">
        <f t="shared" si="107"/>
        <v>0</v>
      </c>
      <c r="Y170" s="35"/>
      <c r="Z170" s="35"/>
      <c r="AA170" s="35"/>
      <c r="AB170" s="40">
        <f t="shared" si="108"/>
        <v>0</v>
      </c>
      <c r="AC170" s="35"/>
      <c r="AD170" s="35"/>
      <c r="AE170" s="35"/>
      <c r="AF170" s="40">
        <f t="shared" si="109"/>
        <v>0</v>
      </c>
      <c r="AG170" s="40">
        <f t="shared" si="104"/>
        <v>0</v>
      </c>
      <c r="AH170" s="41">
        <f t="shared" si="110"/>
        <v>0</v>
      </c>
      <c r="AI170" s="42">
        <f t="shared" si="105"/>
        <v>0</v>
      </c>
    </row>
    <row r="171" spans="1:35" ht="12.75" hidden="1" customHeight="1" outlineLevel="1">
      <c r="A171" s="16">
        <v>7</v>
      </c>
      <c r="B171" s="32"/>
      <c r="C171" s="31"/>
      <c r="D171" s="32"/>
      <c r="E171" s="32"/>
      <c r="F171" s="32"/>
      <c r="G171" s="31"/>
      <c r="H171" s="31"/>
      <c r="I171" s="29"/>
      <c r="J171" s="33"/>
      <c r="K171" s="32"/>
      <c r="L171" s="35"/>
      <c r="M171" s="35"/>
      <c r="N171" s="35"/>
      <c r="O171" s="32"/>
      <c r="P171" s="32"/>
      <c r="Q171" s="35"/>
      <c r="R171" s="35"/>
      <c r="S171" s="35"/>
      <c r="T171" s="40">
        <f t="shared" si="106"/>
        <v>0</v>
      </c>
      <c r="U171" s="35"/>
      <c r="V171" s="35"/>
      <c r="W171" s="35"/>
      <c r="X171" s="40">
        <f t="shared" si="107"/>
        <v>0</v>
      </c>
      <c r="Y171" s="35"/>
      <c r="Z171" s="35"/>
      <c r="AA171" s="35"/>
      <c r="AB171" s="40">
        <f t="shared" si="108"/>
        <v>0</v>
      </c>
      <c r="AC171" s="35"/>
      <c r="AD171" s="35"/>
      <c r="AE171" s="35"/>
      <c r="AF171" s="40">
        <f t="shared" si="109"/>
        <v>0</v>
      </c>
      <c r="AG171" s="40">
        <f t="shared" si="104"/>
        <v>0</v>
      </c>
      <c r="AH171" s="41">
        <f t="shared" si="110"/>
        <v>0</v>
      </c>
      <c r="AI171" s="42">
        <f t="shared" si="105"/>
        <v>0</v>
      </c>
    </row>
    <row r="172" spans="1:35" ht="12.75" hidden="1" customHeight="1" outlineLevel="1">
      <c r="A172" s="16">
        <v>8</v>
      </c>
      <c r="B172" s="32"/>
      <c r="C172" s="31"/>
      <c r="D172" s="32"/>
      <c r="E172" s="32"/>
      <c r="F172" s="32"/>
      <c r="G172" s="31"/>
      <c r="H172" s="31"/>
      <c r="I172" s="29"/>
      <c r="J172" s="33"/>
      <c r="K172" s="32"/>
      <c r="L172" s="35"/>
      <c r="M172" s="35"/>
      <c r="N172" s="35"/>
      <c r="O172" s="32"/>
      <c r="P172" s="32"/>
      <c r="Q172" s="35"/>
      <c r="R172" s="35"/>
      <c r="S172" s="35"/>
      <c r="T172" s="40">
        <f t="shared" si="106"/>
        <v>0</v>
      </c>
      <c r="U172" s="35"/>
      <c r="V172" s="35"/>
      <c r="W172" s="35"/>
      <c r="X172" s="40">
        <f t="shared" si="107"/>
        <v>0</v>
      </c>
      <c r="Y172" s="35"/>
      <c r="Z172" s="35"/>
      <c r="AA172" s="35"/>
      <c r="AB172" s="40">
        <f t="shared" si="108"/>
        <v>0</v>
      </c>
      <c r="AC172" s="35"/>
      <c r="AD172" s="35"/>
      <c r="AE172" s="35"/>
      <c r="AF172" s="40">
        <f t="shared" si="109"/>
        <v>0</v>
      </c>
      <c r="AG172" s="40">
        <f t="shared" si="104"/>
        <v>0</v>
      </c>
      <c r="AH172" s="41">
        <f t="shared" si="110"/>
        <v>0</v>
      </c>
      <c r="AI172" s="42">
        <f t="shared" si="105"/>
        <v>0</v>
      </c>
    </row>
    <row r="173" spans="1:35" ht="12.75" hidden="1" customHeight="1" outlineLevel="1">
      <c r="A173" s="16">
        <v>9</v>
      </c>
      <c r="B173" s="32"/>
      <c r="C173" s="31"/>
      <c r="D173" s="32"/>
      <c r="E173" s="32"/>
      <c r="F173" s="32"/>
      <c r="G173" s="31"/>
      <c r="H173" s="31"/>
      <c r="I173" s="29"/>
      <c r="J173" s="33"/>
      <c r="K173" s="32"/>
      <c r="L173" s="35"/>
      <c r="M173" s="35"/>
      <c r="N173" s="35"/>
      <c r="O173" s="32"/>
      <c r="P173" s="32"/>
      <c r="Q173" s="35"/>
      <c r="R173" s="35"/>
      <c r="S173" s="35"/>
      <c r="T173" s="40">
        <f t="shared" si="106"/>
        <v>0</v>
      </c>
      <c r="U173" s="35"/>
      <c r="V173" s="35"/>
      <c r="W173" s="35"/>
      <c r="X173" s="40">
        <f t="shared" si="107"/>
        <v>0</v>
      </c>
      <c r="Y173" s="35"/>
      <c r="Z173" s="35"/>
      <c r="AA173" s="35"/>
      <c r="AB173" s="40">
        <f t="shared" si="108"/>
        <v>0</v>
      </c>
      <c r="AC173" s="35"/>
      <c r="AD173" s="35"/>
      <c r="AE173" s="35"/>
      <c r="AF173" s="40">
        <f t="shared" si="109"/>
        <v>0</v>
      </c>
      <c r="AG173" s="40">
        <f t="shared" si="104"/>
        <v>0</v>
      </c>
      <c r="AH173" s="41">
        <f t="shared" si="110"/>
        <v>0</v>
      </c>
      <c r="AI173" s="42">
        <f t="shared" si="105"/>
        <v>0</v>
      </c>
    </row>
    <row r="174" spans="1:35" ht="12.75" hidden="1" customHeight="1" outlineLevel="1">
      <c r="A174" s="16">
        <v>10</v>
      </c>
      <c r="B174" s="32"/>
      <c r="C174" s="31"/>
      <c r="D174" s="32"/>
      <c r="E174" s="32"/>
      <c r="F174" s="32"/>
      <c r="G174" s="31"/>
      <c r="H174" s="31"/>
      <c r="I174" s="29"/>
      <c r="J174" s="34"/>
      <c r="K174" s="32"/>
      <c r="L174" s="35"/>
      <c r="M174" s="35"/>
      <c r="N174" s="35"/>
      <c r="O174" s="32"/>
      <c r="P174" s="32"/>
      <c r="Q174" s="35"/>
      <c r="R174" s="35"/>
      <c r="S174" s="35"/>
      <c r="T174" s="40">
        <f t="shared" si="106"/>
        <v>0</v>
      </c>
      <c r="U174" s="35"/>
      <c r="V174" s="35"/>
      <c r="W174" s="35"/>
      <c r="X174" s="40">
        <f t="shared" si="107"/>
        <v>0</v>
      </c>
      <c r="Y174" s="35"/>
      <c r="Z174" s="35"/>
      <c r="AA174" s="35"/>
      <c r="AB174" s="40">
        <f t="shared" si="108"/>
        <v>0</v>
      </c>
      <c r="AC174" s="35"/>
      <c r="AD174" s="35"/>
      <c r="AE174" s="35"/>
      <c r="AF174" s="40">
        <f t="shared" si="109"/>
        <v>0</v>
      </c>
      <c r="AG174" s="40">
        <f t="shared" si="104"/>
        <v>0</v>
      </c>
      <c r="AH174" s="41">
        <f t="shared" si="110"/>
        <v>0</v>
      </c>
      <c r="AI174" s="42">
        <f t="shared" si="105"/>
        <v>0</v>
      </c>
    </row>
    <row r="175" spans="1:35" ht="12.75" customHeight="1" collapsed="1">
      <c r="A175" s="181" t="s">
        <v>73</v>
      </c>
      <c r="B175" s="182"/>
      <c r="C175" s="182"/>
      <c r="D175" s="182"/>
      <c r="E175" s="182"/>
      <c r="F175" s="182"/>
      <c r="G175" s="182"/>
      <c r="H175" s="183"/>
      <c r="I175" s="55">
        <f>SUM(I165:I174)</f>
        <v>0</v>
      </c>
      <c r="J175" s="55">
        <f>SUM(J165:J174)</f>
        <v>0</v>
      </c>
      <c r="K175" s="56"/>
      <c r="L175" s="55">
        <f>SUM(L165:L174)</f>
        <v>0</v>
      </c>
      <c r="M175" s="55">
        <f>SUM(M165:M174)</f>
        <v>0</v>
      </c>
      <c r="N175" s="55">
        <f>SUM(N165:N174)</f>
        <v>0</v>
      </c>
      <c r="O175" s="57"/>
      <c r="P175" s="59"/>
      <c r="Q175" s="55">
        <f t="shared" ref="Q175:AG175" si="111">SUM(Q165:Q174)</f>
        <v>0</v>
      </c>
      <c r="R175" s="55">
        <f t="shared" si="111"/>
        <v>0</v>
      </c>
      <c r="S175" s="55">
        <f t="shared" si="111"/>
        <v>0</v>
      </c>
      <c r="T175" s="60">
        <f t="shared" si="111"/>
        <v>0</v>
      </c>
      <c r="U175" s="55">
        <f t="shared" si="111"/>
        <v>0</v>
      </c>
      <c r="V175" s="55">
        <f t="shared" si="111"/>
        <v>0</v>
      </c>
      <c r="W175" s="55">
        <f t="shared" si="111"/>
        <v>0</v>
      </c>
      <c r="X175" s="60">
        <f t="shared" si="111"/>
        <v>0</v>
      </c>
      <c r="Y175" s="55">
        <f t="shared" si="111"/>
        <v>0</v>
      </c>
      <c r="Z175" s="55">
        <f t="shared" si="111"/>
        <v>0</v>
      </c>
      <c r="AA175" s="55">
        <f t="shared" si="111"/>
        <v>0</v>
      </c>
      <c r="AB175" s="60">
        <f t="shared" si="111"/>
        <v>0</v>
      </c>
      <c r="AC175" s="55">
        <f t="shared" si="111"/>
        <v>0</v>
      </c>
      <c r="AD175" s="55">
        <f t="shared" si="111"/>
        <v>0</v>
      </c>
      <c r="AE175" s="55">
        <f t="shared" si="111"/>
        <v>0</v>
      </c>
      <c r="AF175" s="60">
        <f t="shared" si="111"/>
        <v>0</v>
      </c>
      <c r="AG175" s="53">
        <f t="shared" si="111"/>
        <v>0</v>
      </c>
      <c r="AH175" s="54">
        <f>IF(ISERROR(AG175/I175),0,AG175/I175)</f>
        <v>0</v>
      </c>
      <c r="AI175" s="54">
        <f>IF(ISERROR(AG175/$AG$191),0,AG175/$AG$191)</f>
        <v>0</v>
      </c>
    </row>
    <row r="176" spans="1:35" ht="12.75" customHeight="1">
      <c r="A176" s="36"/>
      <c r="B176" s="187" t="s">
        <v>19</v>
      </c>
      <c r="C176" s="188"/>
      <c r="D176" s="189"/>
      <c r="E176" s="18"/>
      <c r="F176" s="19"/>
      <c r="G176" s="20"/>
      <c r="H176" s="20"/>
      <c r="I176" s="21"/>
      <c r="J176" s="22"/>
      <c r="K176" s="23"/>
      <c r="L176" s="24"/>
      <c r="M176" s="24"/>
      <c r="N176" s="24"/>
      <c r="O176" s="19"/>
      <c r="P176" s="25"/>
      <c r="Q176" s="22"/>
      <c r="R176" s="22"/>
      <c r="S176" s="22"/>
      <c r="T176" s="22"/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F176" s="22"/>
      <c r="AG176" s="22"/>
      <c r="AH176" s="26"/>
      <c r="AI176" s="26"/>
    </row>
    <row r="177" spans="1:35" ht="12.75" hidden="1" customHeight="1" outlineLevel="1">
      <c r="A177" s="16">
        <v>1</v>
      </c>
      <c r="B177" s="28"/>
      <c r="C177" s="27"/>
      <c r="D177" s="28"/>
      <c r="E177" s="28"/>
      <c r="F177" s="28"/>
      <c r="G177" s="27"/>
      <c r="H177" s="27"/>
      <c r="I177" s="29"/>
      <c r="J177" s="30"/>
      <c r="K177" s="28"/>
      <c r="L177" s="35"/>
      <c r="M177" s="35"/>
      <c r="N177" s="35"/>
      <c r="O177" s="28"/>
      <c r="P177" s="28"/>
      <c r="Q177" s="35"/>
      <c r="R177" s="35"/>
      <c r="S177" s="35"/>
      <c r="T177" s="40">
        <f>SUM(Q177:S177)</f>
        <v>0</v>
      </c>
      <c r="U177" s="35"/>
      <c r="V177" s="35"/>
      <c r="W177" s="35"/>
      <c r="X177" s="40">
        <f>SUM(U177:W177)</f>
        <v>0</v>
      </c>
      <c r="Y177" s="35"/>
      <c r="Z177" s="35"/>
      <c r="AA177" s="35"/>
      <c r="AB177" s="40">
        <f>SUM(Y177:AA177)</f>
        <v>0</v>
      </c>
      <c r="AC177" s="35"/>
      <c r="AD177" s="35"/>
      <c r="AE177" s="35"/>
      <c r="AF177" s="40">
        <f>SUM(AC177:AE177)</f>
        <v>0</v>
      </c>
      <c r="AG177" s="40">
        <f t="shared" ref="AG177:AG186" si="112">SUM(T177,X177,AB177,AF177)</f>
        <v>0</v>
      </c>
      <c r="AH177" s="41">
        <f>IF(ISERROR(AG177/I177),0,AG177/I177)</f>
        <v>0</v>
      </c>
      <c r="AI177" s="42">
        <f t="shared" ref="AI177:AI186" si="113">IF(ISERROR(AG177/$AG$191),"-",AG177/$AG$191)</f>
        <v>0</v>
      </c>
    </row>
    <row r="178" spans="1:35" ht="12.75" hidden="1" customHeight="1" outlineLevel="1">
      <c r="A178" s="16">
        <v>2</v>
      </c>
      <c r="B178" s="32"/>
      <c r="C178" s="31"/>
      <c r="D178" s="32"/>
      <c r="E178" s="32"/>
      <c r="F178" s="32"/>
      <c r="G178" s="31"/>
      <c r="H178" s="31"/>
      <c r="I178" s="29"/>
      <c r="J178" s="33"/>
      <c r="K178" s="32"/>
      <c r="L178" s="35"/>
      <c r="M178" s="35"/>
      <c r="N178" s="35"/>
      <c r="O178" s="32"/>
      <c r="P178" s="32"/>
      <c r="Q178" s="35"/>
      <c r="R178" s="35"/>
      <c r="S178" s="35"/>
      <c r="T178" s="40">
        <f t="shared" ref="T178:T186" si="114">SUM(Q178:S178)</f>
        <v>0</v>
      </c>
      <c r="U178" s="35"/>
      <c r="V178" s="35"/>
      <c r="W178" s="35"/>
      <c r="X178" s="40">
        <f t="shared" ref="X178:X186" si="115">SUM(U178:W178)</f>
        <v>0</v>
      </c>
      <c r="Y178" s="35"/>
      <c r="Z178" s="35"/>
      <c r="AA178" s="35"/>
      <c r="AB178" s="40">
        <f t="shared" ref="AB178:AB186" si="116">SUM(Y178:AA178)</f>
        <v>0</v>
      </c>
      <c r="AC178" s="35"/>
      <c r="AD178" s="35"/>
      <c r="AE178" s="35"/>
      <c r="AF178" s="40">
        <f t="shared" ref="AF178:AF186" si="117">SUM(AC178:AE178)</f>
        <v>0</v>
      </c>
      <c r="AG178" s="40">
        <f t="shared" si="112"/>
        <v>0</v>
      </c>
      <c r="AH178" s="41">
        <f t="shared" ref="AH178:AH186" si="118">IF(ISERROR(AG178/I178),0,AG178/I178)</f>
        <v>0</v>
      </c>
      <c r="AI178" s="42">
        <f t="shared" si="113"/>
        <v>0</v>
      </c>
    </row>
    <row r="179" spans="1:35" ht="12.75" hidden="1" customHeight="1" outlineLevel="1">
      <c r="A179" s="16">
        <v>3</v>
      </c>
      <c r="B179" s="32"/>
      <c r="C179" s="31"/>
      <c r="D179" s="32"/>
      <c r="E179" s="32"/>
      <c r="F179" s="32"/>
      <c r="G179" s="31"/>
      <c r="H179" s="31"/>
      <c r="I179" s="29"/>
      <c r="J179" s="33"/>
      <c r="K179" s="32"/>
      <c r="L179" s="35"/>
      <c r="M179" s="35"/>
      <c r="N179" s="35"/>
      <c r="O179" s="32"/>
      <c r="P179" s="32"/>
      <c r="Q179" s="35"/>
      <c r="R179" s="35"/>
      <c r="S179" s="35"/>
      <c r="T179" s="40">
        <f t="shared" si="114"/>
        <v>0</v>
      </c>
      <c r="U179" s="35"/>
      <c r="V179" s="35"/>
      <c r="W179" s="35"/>
      <c r="X179" s="40">
        <f t="shared" si="115"/>
        <v>0</v>
      </c>
      <c r="Y179" s="35"/>
      <c r="Z179" s="35"/>
      <c r="AA179" s="35"/>
      <c r="AB179" s="40">
        <f t="shared" si="116"/>
        <v>0</v>
      </c>
      <c r="AC179" s="35"/>
      <c r="AD179" s="35"/>
      <c r="AE179" s="35"/>
      <c r="AF179" s="40">
        <f t="shared" si="117"/>
        <v>0</v>
      </c>
      <c r="AG179" s="40">
        <f t="shared" si="112"/>
        <v>0</v>
      </c>
      <c r="AH179" s="41">
        <f t="shared" si="118"/>
        <v>0</v>
      </c>
      <c r="AI179" s="42">
        <f t="shared" si="113"/>
        <v>0</v>
      </c>
    </row>
    <row r="180" spans="1:35" ht="12.75" hidden="1" customHeight="1" outlineLevel="1">
      <c r="A180" s="16">
        <v>4</v>
      </c>
      <c r="B180" s="32"/>
      <c r="C180" s="31"/>
      <c r="D180" s="32"/>
      <c r="E180" s="32"/>
      <c r="F180" s="32"/>
      <c r="G180" s="31"/>
      <c r="H180" s="31"/>
      <c r="I180" s="29"/>
      <c r="J180" s="33"/>
      <c r="K180" s="32"/>
      <c r="L180" s="35"/>
      <c r="M180" s="35"/>
      <c r="N180" s="35"/>
      <c r="O180" s="32"/>
      <c r="P180" s="32"/>
      <c r="Q180" s="35"/>
      <c r="R180" s="35"/>
      <c r="S180" s="35"/>
      <c r="T180" s="40">
        <f t="shared" si="114"/>
        <v>0</v>
      </c>
      <c r="U180" s="35"/>
      <c r="V180" s="35"/>
      <c r="W180" s="35"/>
      <c r="X180" s="40">
        <f t="shared" si="115"/>
        <v>0</v>
      </c>
      <c r="Y180" s="35"/>
      <c r="Z180" s="35"/>
      <c r="AA180" s="35"/>
      <c r="AB180" s="40">
        <f t="shared" si="116"/>
        <v>0</v>
      </c>
      <c r="AC180" s="35"/>
      <c r="AD180" s="35"/>
      <c r="AE180" s="35"/>
      <c r="AF180" s="40">
        <f t="shared" si="117"/>
        <v>0</v>
      </c>
      <c r="AG180" s="40">
        <f t="shared" si="112"/>
        <v>0</v>
      </c>
      <c r="AH180" s="41">
        <f t="shared" si="118"/>
        <v>0</v>
      </c>
      <c r="AI180" s="42">
        <f t="shared" si="113"/>
        <v>0</v>
      </c>
    </row>
    <row r="181" spans="1:35" ht="12.75" hidden="1" customHeight="1" outlineLevel="1">
      <c r="A181" s="16">
        <v>5</v>
      </c>
      <c r="B181" s="32"/>
      <c r="C181" s="31"/>
      <c r="D181" s="32"/>
      <c r="E181" s="32"/>
      <c r="F181" s="32"/>
      <c r="G181" s="31"/>
      <c r="H181" s="31"/>
      <c r="I181" s="29"/>
      <c r="J181" s="33"/>
      <c r="K181" s="32"/>
      <c r="L181" s="35"/>
      <c r="M181" s="35"/>
      <c r="N181" s="35"/>
      <c r="O181" s="32"/>
      <c r="P181" s="32"/>
      <c r="Q181" s="35"/>
      <c r="R181" s="35"/>
      <c r="S181" s="35"/>
      <c r="T181" s="40">
        <f t="shared" si="114"/>
        <v>0</v>
      </c>
      <c r="U181" s="35"/>
      <c r="V181" s="35"/>
      <c r="W181" s="35"/>
      <c r="X181" s="40">
        <f t="shared" si="115"/>
        <v>0</v>
      </c>
      <c r="Y181" s="35"/>
      <c r="Z181" s="35"/>
      <c r="AA181" s="35"/>
      <c r="AB181" s="40">
        <f t="shared" si="116"/>
        <v>0</v>
      </c>
      <c r="AC181" s="35"/>
      <c r="AD181" s="35"/>
      <c r="AE181" s="35"/>
      <c r="AF181" s="40">
        <f t="shared" si="117"/>
        <v>0</v>
      </c>
      <c r="AG181" s="40">
        <f t="shared" si="112"/>
        <v>0</v>
      </c>
      <c r="AH181" s="41">
        <f t="shared" si="118"/>
        <v>0</v>
      </c>
      <c r="AI181" s="42">
        <f t="shared" si="113"/>
        <v>0</v>
      </c>
    </row>
    <row r="182" spans="1:35" ht="12.75" hidden="1" customHeight="1" outlineLevel="1">
      <c r="A182" s="16">
        <v>6</v>
      </c>
      <c r="B182" s="32"/>
      <c r="C182" s="31"/>
      <c r="D182" s="32"/>
      <c r="E182" s="32"/>
      <c r="F182" s="32"/>
      <c r="G182" s="31"/>
      <c r="H182" s="31"/>
      <c r="I182" s="29"/>
      <c r="J182" s="33"/>
      <c r="K182" s="32"/>
      <c r="L182" s="35"/>
      <c r="M182" s="35"/>
      <c r="N182" s="35"/>
      <c r="O182" s="32"/>
      <c r="P182" s="32"/>
      <c r="Q182" s="35"/>
      <c r="R182" s="35"/>
      <c r="S182" s="35"/>
      <c r="T182" s="40">
        <f t="shared" si="114"/>
        <v>0</v>
      </c>
      <c r="U182" s="35"/>
      <c r="V182" s="35"/>
      <c r="W182" s="35"/>
      <c r="X182" s="40">
        <f t="shared" si="115"/>
        <v>0</v>
      </c>
      <c r="Y182" s="35"/>
      <c r="Z182" s="35"/>
      <c r="AA182" s="35"/>
      <c r="AB182" s="40">
        <f t="shared" si="116"/>
        <v>0</v>
      </c>
      <c r="AC182" s="35"/>
      <c r="AD182" s="35"/>
      <c r="AE182" s="35"/>
      <c r="AF182" s="40">
        <f t="shared" si="117"/>
        <v>0</v>
      </c>
      <c r="AG182" s="40">
        <f t="shared" si="112"/>
        <v>0</v>
      </c>
      <c r="AH182" s="41">
        <f t="shared" si="118"/>
        <v>0</v>
      </c>
      <c r="AI182" s="42">
        <f t="shared" si="113"/>
        <v>0</v>
      </c>
    </row>
    <row r="183" spans="1:35" ht="12.75" hidden="1" customHeight="1" outlineLevel="1">
      <c r="A183" s="16">
        <v>7</v>
      </c>
      <c r="B183" s="32"/>
      <c r="C183" s="31"/>
      <c r="D183" s="32"/>
      <c r="E183" s="32"/>
      <c r="F183" s="32"/>
      <c r="G183" s="31"/>
      <c r="H183" s="31"/>
      <c r="I183" s="29"/>
      <c r="J183" s="33"/>
      <c r="K183" s="32"/>
      <c r="L183" s="35"/>
      <c r="M183" s="35"/>
      <c r="N183" s="35"/>
      <c r="O183" s="32"/>
      <c r="P183" s="32"/>
      <c r="Q183" s="35"/>
      <c r="R183" s="35"/>
      <c r="S183" s="35"/>
      <c r="T183" s="40">
        <f t="shared" si="114"/>
        <v>0</v>
      </c>
      <c r="U183" s="35"/>
      <c r="V183" s="35"/>
      <c r="W183" s="35"/>
      <c r="X183" s="40">
        <f t="shared" si="115"/>
        <v>0</v>
      </c>
      <c r="Y183" s="35"/>
      <c r="Z183" s="35"/>
      <c r="AA183" s="35"/>
      <c r="AB183" s="40">
        <f t="shared" si="116"/>
        <v>0</v>
      </c>
      <c r="AC183" s="35"/>
      <c r="AD183" s="35"/>
      <c r="AE183" s="35"/>
      <c r="AF183" s="40">
        <f t="shared" si="117"/>
        <v>0</v>
      </c>
      <c r="AG183" s="40">
        <f t="shared" si="112"/>
        <v>0</v>
      </c>
      <c r="AH183" s="41">
        <f t="shared" si="118"/>
        <v>0</v>
      </c>
      <c r="AI183" s="42">
        <f t="shared" si="113"/>
        <v>0</v>
      </c>
    </row>
    <row r="184" spans="1:35" ht="12.75" hidden="1" customHeight="1" outlineLevel="1">
      <c r="A184" s="16">
        <v>8</v>
      </c>
      <c r="B184" s="32"/>
      <c r="C184" s="31"/>
      <c r="D184" s="32"/>
      <c r="E184" s="32"/>
      <c r="F184" s="32"/>
      <c r="G184" s="31"/>
      <c r="H184" s="31"/>
      <c r="I184" s="29"/>
      <c r="J184" s="33"/>
      <c r="K184" s="32"/>
      <c r="L184" s="35"/>
      <c r="M184" s="35"/>
      <c r="N184" s="35"/>
      <c r="O184" s="32"/>
      <c r="P184" s="32"/>
      <c r="Q184" s="35"/>
      <c r="R184" s="35"/>
      <c r="S184" s="35"/>
      <c r="T184" s="40">
        <f t="shared" si="114"/>
        <v>0</v>
      </c>
      <c r="U184" s="35"/>
      <c r="V184" s="35"/>
      <c r="W184" s="35"/>
      <c r="X184" s="40">
        <f t="shared" si="115"/>
        <v>0</v>
      </c>
      <c r="Y184" s="35"/>
      <c r="Z184" s="35"/>
      <c r="AA184" s="35"/>
      <c r="AB184" s="40">
        <f t="shared" si="116"/>
        <v>0</v>
      </c>
      <c r="AC184" s="35"/>
      <c r="AD184" s="35"/>
      <c r="AE184" s="35"/>
      <c r="AF184" s="40">
        <f t="shared" si="117"/>
        <v>0</v>
      </c>
      <c r="AG184" s="40">
        <f t="shared" si="112"/>
        <v>0</v>
      </c>
      <c r="AH184" s="41">
        <f t="shared" si="118"/>
        <v>0</v>
      </c>
      <c r="AI184" s="42">
        <f t="shared" si="113"/>
        <v>0</v>
      </c>
    </row>
    <row r="185" spans="1:35" ht="12.75" hidden="1" customHeight="1" outlineLevel="1">
      <c r="A185" s="16">
        <v>9</v>
      </c>
      <c r="B185" s="32"/>
      <c r="C185" s="31"/>
      <c r="D185" s="32"/>
      <c r="E185" s="32"/>
      <c r="F185" s="32"/>
      <c r="G185" s="31"/>
      <c r="H185" s="31"/>
      <c r="I185" s="29"/>
      <c r="J185" s="33"/>
      <c r="K185" s="32"/>
      <c r="L185" s="35"/>
      <c r="M185" s="35"/>
      <c r="N185" s="35"/>
      <c r="O185" s="32"/>
      <c r="P185" s="32"/>
      <c r="Q185" s="35"/>
      <c r="R185" s="35"/>
      <c r="S185" s="35"/>
      <c r="T185" s="40">
        <f t="shared" si="114"/>
        <v>0</v>
      </c>
      <c r="U185" s="35"/>
      <c r="V185" s="35"/>
      <c r="W185" s="35"/>
      <c r="X185" s="40">
        <f t="shared" si="115"/>
        <v>0</v>
      </c>
      <c r="Y185" s="35"/>
      <c r="Z185" s="35"/>
      <c r="AA185" s="35"/>
      <c r="AB185" s="40">
        <f t="shared" si="116"/>
        <v>0</v>
      </c>
      <c r="AC185" s="35"/>
      <c r="AD185" s="35"/>
      <c r="AE185" s="35"/>
      <c r="AF185" s="40">
        <f t="shared" si="117"/>
        <v>0</v>
      </c>
      <c r="AG185" s="40">
        <f t="shared" si="112"/>
        <v>0</v>
      </c>
      <c r="AH185" s="41">
        <f t="shared" si="118"/>
        <v>0</v>
      </c>
      <c r="AI185" s="42">
        <f t="shared" si="113"/>
        <v>0</v>
      </c>
    </row>
    <row r="186" spans="1:35" ht="12.75" hidden="1" customHeight="1" outlineLevel="1">
      <c r="A186" s="16">
        <v>10</v>
      </c>
      <c r="B186" s="32"/>
      <c r="C186" s="31"/>
      <c r="D186" s="32"/>
      <c r="E186" s="32"/>
      <c r="F186" s="32"/>
      <c r="G186" s="31"/>
      <c r="H186" s="31"/>
      <c r="I186" s="29"/>
      <c r="J186" s="34"/>
      <c r="K186" s="32"/>
      <c r="L186" s="35"/>
      <c r="M186" s="35"/>
      <c r="N186" s="35"/>
      <c r="O186" s="32"/>
      <c r="P186" s="32"/>
      <c r="Q186" s="35"/>
      <c r="R186" s="35"/>
      <c r="S186" s="35"/>
      <c r="T186" s="40">
        <f t="shared" si="114"/>
        <v>0</v>
      </c>
      <c r="U186" s="35"/>
      <c r="V186" s="35"/>
      <c r="W186" s="35"/>
      <c r="X186" s="40">
        <f t="shared" si="115"/>
        <v>0</v>
      </c>
      <c r="Y186" s="35"/>
      <c r="Z186" s="35"/>
      <c r="AA186" s="35"/>
      <c r="AB186" s="40">
        <f t="shared" si="116"/>
        <v>0</v>
      </c>
      <c r="AC186" s="35"/>
      <c r="AD186" s="35"/>
      <c r="AE186" s="35"/>
      <c r="AF186" s="40">
        <f t="shared" si="117"/>
        <v>0</v>
      </c>
      <c r="AG186" s="40">
        <f t="shared" si="112"/>
        <v>0</v>
      </c>
      <c r="AH186" s="41">
        <f t="shared" si="118"/>
        <v>0</v>
      </c>
      <c r="AI186" s="42">
        <f t="shared" si="113"/>
        <v>0</v>
      </c>
    </row>
    <row r="187" spans="1:35" ht="12.75" customHeight="1" collapsed="1">
      <c r="A187" s="181" t="s">
        <v>74</v>
      </c>
      <c r="B187" s="182"/>
      <c r="C187" s="182"/>
      <c r="D187" s="182"/>
      <c r="E187" s="182"/>
      <c r="F187" s="182"/>
      <c r="G187" s="182"/>
      <c r="H187" s="183"/>
      <c r="I187" s="55">
        <f>SUM(I177:I186)</f>
        <v>0</v>
      </c>
      <c r="J187" s="55">
        <f>SUM(J177:J186)</f>
        <v>0</v>
      </c>
      <c r="K187" s="56"/>
      <c r="L187" s="55">
        <f>SUM(L177:L186)</f>
        <v>0</v>
      </c>
      <c r="M187" s="55">
        <f>SUM(M177:M186)</f>
        <v>0</v>
      </c>
      <c r="N187" s="55">
        <f>SUM(N177:N186)</f>
        <v>0</v>
      </c>
      <c r="O187" s="57"/>
      <c r="P187" s="59"/>
      <c r="Q187" s="55">
        <f t="shared" ref="Q187:AG187" si="119">SUM(Q177:Q186)</f>
        <v>0</v>
      </c>
      <c r="R187" s="55">
        <f t="shared" si="119"/>
        <v>0</v>
      </c>
      <c r="S187" s="55">
        <f t="shared" si="119"/>
        <v>0</v>
      </c>
      <c r="T187" s="60">
        <f t="shared" si="119"/>
        <v>0</v>
      </c>
      <c r="U187" s="55">
        <f t="shared" si="119"/>
        <v>0</v>
      </c>
      <c r="V187" s="55">
        <f t="shared" si="119"/>
        <v>0</v>
      </c>
      <c r="W187" s="55">
        <f t="shared" si="119"/>
        <v>0</v>
      </c>
      <c r="X187" s="60">
        <f t="shared" si="119"/>
        <v>0</v>
      </c>
      <c r="Y187" s="55">
        <f t="shared" si="119"/>
        <v>0</v>
      </c>
      <c r="Z187" s="55">
        <f t="shared" si="119"/>
        <v>0</v>
      </c>
      <c r="AA187" s="55">
        <f t="shared" si="119"/>
        <v>0</v>
      </c>
      <c r="AB187" s="60">
        <f t="shared" si="119"/>
        <v>0</v>
      </c>
      <c r="AC187" s="55">
        <f t="shared" si="119"/>
        <v>0</v>
      </c>
      <c r="AD187" s="55">
        <f t="shared" si="119"/>
        <v>0</v>
      </c>
      <c r="AE187" s="55">
        <f t="shared" si="119"/>
        <v>0</v>
      </c>
      <c r="AF187" s="60">
        <f t="shared" si="119"/>
        <v>0</v>
      </c>
      <c r="AG187" s="53">
        <f t="shared" si="119"/>
        <v>0</v>
      </c>
      <c r="AH187" s="54">
        <f>IF(ISERROR(AG187/I187),0,AG187/I187)</f>
        <v>0</v>
      </c>
      <c r="AI187" s="54">
        <f>IF(ISERROR(AG187/$AG$191),0,AG187/$AG$191)</f>
        <v>0</v>
      </c>
    </row>
    <row r="188" spans="1:35" ht="12.75" customHeight="1">
      <c r="A188" s="36"/>
      <c r="B188" s="187" t="s">
        <v>49</v>
      </c>
      <c r="C188" s="188"/>
      <c r="D188" s="189"/>
      <c r="E188" s="18"/>
      <c r="F188" s="19"/>
      <c r="G188" s="20"/>
      <c r="H188" s="20"/>
      <c r="I188" s="21"/>
      <c r="J188" s="22"/>
      <c r="K188" s="23"/>
      <c r="L188" s="24"/>
      <c r="M188" s="24"/>
      <c r="N188" s="24"/>
      <c r="O188" s="19"/>
      <c r="P188" s="25"/>
      <c r="Q188" s="22"/>
      <c r="R188" s="22"/>
      <c r="S188" s="22"/>
      <c r="T188" s="22"/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F188" s="22"/>
      <c r="AG188" s="22"/>
      <c r="AH188" s="26"/>
      <c r="AI188" s="26"/>
    </row>
    <row r="189" spans="1:35" ht="45" customHeight="1" outlineLevel="1">
      <c r="A189" s="16">
        <v>1</v>
      </c>
      <c r="B189" s="78" t="s">
        <v>96</v>
      </c>
      <c r="C189" s="81">
        <v>41627</v>
      </c>
      <c r="D189" s="80" t="s">
        <v>97</v>
      </c>
      <c r="E189" s="78" t="s">
        <v>98</v>
      </c>
      <c r="F189" s="79" t="s">
        <v>99</v>
      </c>
      <c r="G189" s="81">
        <v>41698</v>
      </c>
      <c r="H189" s="81">
        <v>42004</v>
      </c>
      <c r="I189" s="29">
        <v>14216165000</v>
      </c>
      <c r="J189" s="77">
        <v>14216165000</v>
      </c>
      <c r="K189" s="28" t="s">
        <v>101</v>
      </c>
      <c r="L189" s="35"/>
      <c r="M189" s="35"/>
      <c r="N189" s="35"/>
      <c r="O189" s="79" t="s">
        <v>95</v>
      </c>
      <c r="P189" s="28"/>
      <c r="Q189" s="35"/>
      <c r="R189" s="35">
        <v>7108082500</v>
      </c>
      <c r="S189" s="35"/>
      <c r="T189" s="40">
        <f>SUM(Q189:S189)</f>
        <v>7108082500</v>
      </c>
      <c r="U189" s="35"/>
      <c r="V189" s="35"/>
      <c r="W189" s="35"/>
      <c r="X189" s="40">
        <f>SUM(U189:W189)</f>
        <v>0</v>
      </c>
      <c r="Y189" s="35"/>
      <c r="Z189" s="35"/>
      <c r="AA189" s="35">
        <v>7108082500</v>
      </c>
      <c r="AB189" s="40">
        <f>SUM(Y189:AA189)</f>
        <v>7108082500</v>
      </c>
      <c r="AC189" s="35"/>
      <c r="AD189" s="35"/>
      <c r="AE189" s="35"/>
      <c r="AF189" s="40">
        <f>SUM(AC189:AE189)</f>
        <v>0</v>
      </c>
      <c r="AG189" s="40">
        <f t="shared" ref="AG189" si="120">SUM(T189,X189,AB189,AF189)</f>
        <v>14216165000</v>
      </c>
      <c r="AH189" s="41">
        <f>IF(ISERROR(AG189/I189),0,AG189/I189)</f>
        <v>1</v>
      </c>
      <c r="AI189" s="42">
        <f>IF(ISERROR(AG189/$AG$191),"-",AG189/$AG$191)</f>
        <v>1</v>
      </c>
    </row>
    <row r="190" spans="1:35" s="17" customFormat="1">
      <c r="A190" s="181" t="s">
        <v>50</v>
      </c>
      <c r="B190" s="182"/>
      <c r="C190" s="182"/>
      <c r="D190" s="182"/>
      <c r="E190" s="182"/>
      <c r="F190" s="182"/>
      <c r="G190" s="182"/>
      <c r="H190" s="183"/>
      <c r="I190" s="55">
        <f>SUM(I189:I189)</f>
        <v>14216165000</v>
      </c>
      <c r="J190" s="55">
        <f>SUM(J189:J189)</f>
        <v>14216165000</v>
      </c>
      <c r="K190" s="56"/>
      <c r="L190" s="55">
        <f>SUM(L189:L189)</f>
        <v>0</v>
      </c>
      <c r="M190" s="55">
        <f>SUM(M189:M189)</f>
        <v>0</v>
      </c>
      <c r="N190" s="55">
        <f>SUM(N189:N189)</f>
        <v>0</v>
      </c>
      <c r="O190" s="57"/>
      <c r="P190" s="59"/>
      <c r="Q190" s="55">
        <f t="shared" ref="Q190:AG190" si="121">SUM(Q189:Q189)</f>
        <v>0</v>
      </c>
      <c r="R190" s="55">
        <f t="shared" si="121"/>
        <v>7108082500</v>
      </c>
      <c r="S190" s="55">
        <f t="shared" si="121"/>
        <v>0</v>
      </c>
      <c r="T190" s="60">
        <f t="shared" si="121"/>
        <v>7108082500</v>
      </c>
      <c r="U190" s="55">
        <f t="shared" si="121"/>
        <v>0</v>
      </c>
      <c r="V190" s="55">
        <f t="shared" si="121"/>
        <v>0</v>
      </c>
      <c r="W190" s="55">
        <f t="shared" si="121"/>
        <v>0</v>
      </c>
      <c r="X190" s="60">
        <f t="shared" si="121"/>
        <v>0</v>
      </c>
      <c r="Y190" s="55">
        <f t="shared" si="121"/>
        <v>0</v>
      </c>
      <c r="Z190" s="55">
        <f t="shared" si="121"/>
        <v>0</v>
      </c>
      <c r="AA190" s="55">
        <f t="shared" si="121"/>
        <v>7108082500</v>
      </c>
      <c r="AB190" s="60">
        <f t="shared" si="121"/>
        <v>7108082500</v>
      </c>
      <c r="AC190" s="55">
        <f t="shared" si="121"/>
        <v>0</v>
      </c>
      <c r="AD190" s="55">
        <f t="shared" si="121"/>
        <v>0</v>
      </c>
      <c r="AE190" s="55">
        <f t="shared" si="121"/>
        <v>0</v>
      </c>
      <c r="AF190" s="60">
        <f t="shared" si="121"/>
        <v>0</v>
      </c>
      <c r="AG190" s="53">
        <f t="shared" si="121"/>
        <v>14216165000</v>
      </c>
      <c r="AH190" s="54">
        <f>IF(ISERROR(AG190/I190),0,AG190/I190)</f>
        <v>1</v>
      </c>
      <c r="AI190" s="54">
        <f>IF(ISERROR(AG190/$AG$191),0,AG190/$AG$191)</f>
        <v>1</v>
      </c>
    </row>
    <row r="191" spans="1:35">
      <c r="A191" s="184" t="str">
        <f>"TOTAL ASIG."&amp;" "&amp;$A$5</f>
        <v xml:space="preserve">TOTAL ASIG. 24-02-002 PROGRAMA DE APOYO AL RECIEN NACIDO </v>
      </c>
      <c r="B191" s="185"/>
      <c r="C191" s="185"/>
      <c r="D191" s="185"/>
      <c r="E191" s="185"/>
      <c r="F191" s="185"/>
      <c r="G191" s="185"/>
      <c r="H191" s="186"/>
      <c r="I191" s="62">
        <f>+I19+I31+I12572+I55+I67+I79+I91+I103+I115+I127+I139+I151+I187+I163+I175+I190</f>
        <v>14216165000</v>
      </c>
      <c r="J191" s="60">
        <f>+J19+J31+J43+J55+J67+J79+J91+J103+J115+J127+J139+J151+J187+J163+J175+J190</f>
        <v>14216165000</v>
      </c>
      <c r="K191" s="63"/>
      <c r="L191" s="60">
        <f>+L19+L31+L43+L55+L67+L79+L91+L103+L115+L127+L139+L151+L187+L163+L175+L190</f>
        <v>0</v>
      </c>
      <c r="M191" s="60">
        <f>+M19+M31+M43+M55+M67+M79+M91+M103+M115+M127+M139+M151+M187+M163+M175+M190</f>
        <v>0</v>
      </c>
      <c r="N191" s="60">
        <f>+N19+N31+N43+N55+N67+N79+N91+N103+N115+N127+N139+N151+N187+N163+N175+N190</f>
        <v>0</v>
      </c>
      <c r="O191" s="64"/>
      <c r="P191" s="65"/>
      <c r="Q191" s="60">
        <f t="shared" ref="Q191:AG191" si="122">+Q19+Q31+Q43+Q55+Q67+Q79+Q91+Q103+Q115+Q127+Q139+Q151+Q187+Q163+Q175+Q190</f>
        <v>0</v>
      </c>
      <c r="R191" s="60">
        <f t="shared" si="122"/>
        <v>7108082500</v>
      </c>
      <c r="S191" s="60">
        <f t="shared" si="122"/>
        <v>0</v>
      </c>
      <c r="T191" s="60">
        <f t="shared" si="122"/>
        <v>7108082500</v>
      </c>
      <c r="U191" s="60">
        <f t="shared" si="122"/>
        <v>0</v>
      </c>
      <c r="V191" s="60">
        <f t="shared" si="122"/>
        <v>0</v>
      </c>
      <c r="W191" s="60">
        <f t="shared" si="122"/>
        <v>0</v>
      </c>
      <c r="X191" s="60">
        <f t="shared" si="122"/>
        <v>0</v>
      </c>
      <c r="Y191" s="60">
        <f t="shared" si="122"/>
        <v>0</v>
      </c>
      <c r="Z191" s="60">
        <f t="shared" si="122"/>
        <v>0</v>
      </c>
      <c r="AA191" s="60">
        <f t="shared" si="122"/>
        <v>7108082500</v>
      </c>
      <c r="AB191" s="60">
        <f t="shared" si="122"/>
        <v>7108082500</v>
      </c>
      <c r="AC191" s="60">
        <f t="shared" si="122"/>
        <v>0</v>
      </c>
      <c r="AD191" s="60">
        <f t="shared" si="122"/>
        <v>0</v>
      </c>
      <c r="AE191" s="60">
        <f t="shared" si="122"/>
        <v>0</v>
      </c>
      <c r="AF191" s="60">
        <f t="shared" si="122"/>
        <v>0</v>
      </c>
      <c r="AG191" s="60">
        <f t="shared" si="122"/>
        <v>14216165000</v>
      </c>
      <c r="AH191" s="61">
        <f>IF(ISERROR(AG191/I191),"-",AG191/I191)</f>
        <v>1</v>
      </c>
      <c r="AI191" s="61">
        <f>IF(ISERROR(AG191/$AG$191),"-",AG191/$AG$191)</f>
        <v>1</v>
      </c>
    </row>
    <row r="192" spans="1:35">
      <c r="I192" s="4"/>
      <c r="Q192" s="4"/>
      <c r="R192" s="4"/>
      <c r="S192" s="4"/>
      <c r="U192" s="4"/>
      <c r="V192" s="4"/>
      <c r="W192" s="4"/>
      <c r="Y192" s="4"/>
      <c r="Z192" s="4"/>
      <c r="AA192" s="4"/>
      <c r="AC192" s="4"/>
      <c r="AD192" s="4"/>
      <c r="AE192" s="4"/>
    </row>
    <row r="193" spans="9:31">
      <c r="I193" s="4"/>
      <c r="Q193" s="4"/>
      <c r="R193" s="4"/>
      <c r="S193" s="4"/>
      <c r="U193" s="4"/>
      <c r="V193" s="4"/>
      <c r="W193" s="4"/>
      <c r="Y193" s="4"/>
      <c r="Z193" s="4"/>
      <c r="AA193" s="4"/>
      <c r="AC193" s="4"/>
      <c r="AD193" s="4"/>
      <c r="AE193" s="4"/>
    </row>
    <row r="194" spans="9:31">
      <c r="I194" s="4"/>
      <c r="Q194" s="4"/>
      <c r="R194" s="4"/>
      <c r="S194" s="4"/>
      <c r="U194" s="4"/>
      <c r="V194" s="4"/>
      <c r="W194" s="4"/>
      <c r="Y194" s="4"/>
      <c r="Z194" s="4"/>
      <c r="AA194" s="4"/>
      <c r="AC194" s="4"/>
      <c r="AD194" s="4"/>
      <c r="AE194" s="4"/>
    </row>
    <row r="195" spans="9:31">
      <c r="I195" s="4"/>
      <c r="Q195" s="4"/>
      <c r="R195" s="4"/>
      <c r="S195" s="4"/>
      <c r="U195" s="4"/>
      <c r="V195" s="4"/>
      <c r="W195" s="4"/>
      <c r="Y195" s="4"/>
      <c r="Z195" s="4"/>
      <c r="AA195" s="4"/>
      <c r="AC195" s="4"/>
      <c r="AD195" s="4"/>
      <c r="AE195" s="4"/>
    </row>
    <row r="196" spans="9:31">
      <c r="I196" s="4"/>
      <c r="Q196" s="4"/>
      <c r="R196" s="4"/>
      <c r="S196" s="4"/>
      <c r="U196" s="4"/>
      <c r="V196" s="4"/>
      <c r="W196" s="4"/>
      <c r="Y196" s="4"/>
      <c r="Z196" s="4"/>
      <c r="AA196" s="4"/>
      <c r="AC196" s="4"/>
      <c r="AD196" s="4"/>
      <c r="AE196" s="4"/>
    </row>
    <row r="197" spans="9:31">
      <c r="I197" s="4"/>
      <c r="Q197" s="4"/>
      <c r="R197" s="4"/>
      <c r="S197" s="4"/>
      <c r="U197" s="4"/>
      <c r="V197" s="4"/>
      <c r="W197" s="4"/>
      <c r="Y197" s="4"/>
      <c r="Z197" s="4"/>
      <c r="AA197" s="4"/>
      <c r="AC197" s="4"/>
      <c r="AD197" s="4"/>
      <c r="AE197" s="4"/>
    </row>
    <row r="198" spans="9:31">
      <c r="I198" s="4"/>
      <c r="Q198" s="4"/>
      <c r="R198" s="4"/>
      <c r="S198" s="4"/>
      <c r="U198" s="4"/>
      <c r="V198" s="4"/>
      <c r="W198" s="4"/>
      <c r="Y198" s="4"/>
      <c r="Z198" s="4"/>
      <c r="AA198" s="4"/>
      <c r="AC198" s="4"/>
      <c r="AD198" s="4"/>
      <c r="AE198" s="4"/>
    </row>
    <row r="199" spans="9:31">
      <c r="I199" s="4"/>
      <c r="Q199" s="4"/>
      <c r="R199" s="4"/>
      <c r="S199" s="4"/>
      <c r="U199" s="4"/>
      <c r="V199" s="4"/>
      <c r="W199" s="4"/>
      <c r="Y199" s="4"/>
      <c r="Z199" s="4"/>
      <c r="AA199" s="4"/>
      <c r="AC199" s="4"/>
      <c r="AD199" s="4"/>
      <c r="AE199" s="4"/>
    </row>
    <row r="200" spans="9:31">
      <c r="I200" s="4"/>
      <c r="Q200" s="4"/>
      <c r="R200" s="4"/>
      <c r="S200" s="4"/>
      <c r="U200" s="4"/>
      <c r="V200" s="4"/>
      <c r="W200" s="4"/>
      <c r="Y200" s="4"/>
      <c r="Z200" s="4"/>
      <c r="AA200" s="4"/>
      <c r="AC200" s="4"/>
      <c r="AD200" s="4"/>
      <c r="AE200" s="4"/>
    </row>
    <row r="201" spans="9:31">
      <c r="I201" s="4"/>
      <c r="Q201" s="4"/>
      <c r="R201" s="4"/>
      <c r="S201" s="4"/>
      <c r="U201" s="4"/>
      <c r="V201" s="4"/>
      <c r="W201" s="4"/>
      <c r="Y201" s="4"/>
      <c r="Z201" s="4"/>
      <c r="AA201" s="4"/>
      <c r="AC201" s="4"/>
      <c r="AD201" s="4"/>
      <c r="AE201" s="4"/>
    </row>
    <row r="202" spans="9:31">
      <c r="I202" s="4"/>
      <c r="Q202" s="4"/>
      <c r="R202" s="4"/>
      <c r="S202" s="4"/>
      <c r="U202" s="4"/>
      <c r="V202" s="4"/>
      <c r="W202" s="4"/>
      <c r="Y202" s="4"/>
      <c r="Z202" s="4"/>
      <c r="AA202" s="4"/>
      <c r="AC202" s="4"/>
      <c r="AD202" s="4"/>
      <c r="AE202" s="4"/>
    </row>
    <row r="203" spans="9:31">
      <c r="I203" s="4"/>
      <c r="Q203" s="4"/>
      <c r="R203" s="4"/>
      <c r="S203" s="4"/>
      <c r="U203" s="4"/>
      <c r="V203" s="4"/>
      <c r="W203" s="4"/>
      <c r="Y203" s="4"/>
      <c r="Z203" s="4"/>
      <c r="AA203" s="4"/>
      <c r="AC203" s="4"/>
      <c r="AD203" s="4"/>
      <c r="AE203" s="4"/>
    </row>
    <row r="204" spans="9:31">
      <c r="I204" s="4"/>
      <c r="Q204" s="4"/>
      <c r="R204" s="4"/>
      <c r="S204" s="4"/>
      <c r="U204" s="4"/>
      <c r="V204" s="4"/>
      <c r="W204" s="4"/>
      <c r="Y204" s="4"/>
      <c r="Z204" s="4"/>
      <c r="AA204" s="4"/>
      <c r="AC204" s="4"/>
      <c r="AD204" s="4"/>
      <c r="AE204" s="4"/>
    </row>
    <row r="205" spans="9:31">
      <c r="I205" s="4"/>
      <c r="Q205" s="4"/>
      <c r="R205" s="4"/>
      <c r="S205" s="4"/>
      <c r="U205" s="4"/>
      <c r="V205" s="4"/>
      <c r="W205" s="4"/>
      <c r="Y205" s="4"/>
      <c r="Z205" s="4"/>
      <c r="AA205" s="4"/>
      <c r="AC205" s="4"/>
      <c r="AD205" s="4"/>
      <c r="AE205" s="4"/>
    </row>
    <row r="206" spans="9:31">
      <c r="I206" s="4"/>
      <c r="Q206" s="4"/>
      <c r="R206" s="4"/>
      <c r="S206" s="4"/>
      <c r="U206" s="4"/>
      <c r="V206" s="4"/>
      <c r="W206" s="4"/>
      <c r="Y206" s="4"/>
      <c r="Z206" s="4"/>
      <c r="AA206" s="4"/>
      <c r="AC206" s="4"/>
      <c r="AD206" s="4"/>
      <c r="AE206" s="4"/>
    </row>
    <row r="207" spans="9:31">
      <c r="I207" s="4"/>
      <c r="Q207" s="4"/>
      <c r="R207" s="4"/>
      <c r="S207" s="4"/>
      <c r="U207" s="4"/>
      <c r="V207" s="4"/>
      <c r="W207" s="4"/>
      <c r="Y207" s="4"/>
      <c r="Z207" s="4"/>
      <c r="AA207" s="4"/>
      <c r="AC207" s="4"/>
      <c r="AD207" s="4"/>
      <c r="AE207" s="4"/>
    </row>
    <row r="208" spans="9:31">
      <c r="I208" s="4"/>
      <c r="Q208" s="4"/>
      <c r="R208" s="4"/>
      <c r="S208" s="4"/>
      <c r="U208" s="4"/>
      <c r="V208" s="4"/>
      <c r="W208" s="4"/>
      <c r="Y208" s="4"/>
      <c r="Z208" s="4"/>
      <c r="AA208" s="4"/>
      <c r="AC208" s="4"/>
      <c r="AD208" s="4"/>
      <c r="AE208" s="4"/>
    </row>
  </sheetData>
  <sheetProtection insertRows="0" autoFilter="0"/>
  <dataConsolidate/>
  <mergeCells count="60">
    <mergeCell ref="A190:H190"/>
    <mergeCell ref="A191:H191"/>
    <mergeCell ref="A163:H163"/>
    <mergeCell ref="B164:D164"/>
    <mergeCell ref="A175:H175"/>
    <mergeCell ref="B176:D176"/>
    <mergeCell ref="A187:H187"/>
    <mergeCell ref="B188:D188"/>
    <mergeCell ref="B152:D152"/>
    <mergeCell ref="A91:H91"/>
    <mergeCell ref="B92:D92"/>
    <mergeCell ref="A103:H103"/>
    <mergeCell ref="B104:D104"/>
    <mergeCell ref="A115:H115"/>
    <mergeCell ref="B116:D116"/>
    <mergeCell ref="A127:H127"/>
    <mergeCell ref="B128:D128"/>
    <mergeCell ref="A139:H139"/>
    <mergeCell ref="B140:D140"/>
    <mergeCell ref="A151:H151"/>
    <mergeCell ref="B80:D80"/>
    <mergeCell ref="A19:H19"/>
    <mergeCell ref="B20:D20"/>
    <mergeCell ref="A31:H31"/>
    <mergeCell ref="B32:D32"/>
    <mergeCell ref="A43:H43"/>
    <mergeCell ref="B44:D44"/>
    <mergeCell ref="A55:H55"/>
    <mergeCell ref="B56:D56"/>
    <mergeCell ref="A67:H67"/>
    <mergeCell ref="B68:D68"/>
    <mergeCell ref="A79:H79"/>
    <mergeCell ref="AB6:AB7"/>
    <mergeCell ref="AC6:AE6"/>
    <mergeCell ref="AF6:AF7"/>
    <mergeCell ref="AG6:AG7"/>
    <mergeCell ref="AH6:AI6"/>
    <mergeCell ref="B8:D8"/>
    <mergeCell ref="P6:P7"/>
    <mergeCell ref="Q6:S6"/>
    <mergeCell ref="T6:T7"/>
    <mergeCell ref="U6:W6"/>
    <mergeCell ref="X6:X7"/>
    <mergeCell ref="Y6:AA6"/>
    <mergeCell ref="G6:H6"/>
    <mergeCell ref="I6:I7"/>
    <mergeCell ref="J6:J7"/>
    <mergeCell ref="K6:K7"/>
    <mergeCell ref="L6:N6"/>
    <mergeCell ref="O6:O7"/>
    <mergeCell ref="A1:AI1"/>
    <mergeCell ref="A2:AI2"/>
    <mergeCell ref="A3:AI3"/>
    <mergeCell ref="A4:AI4"/>
    <mergeCell ref="A5:T5"/>
    <mergeCell ref="A6:A7"/>
    <mergeCell ref="C6:C7"/>
    <mergeCell ref="D6:D7"/>
    <mergeCell ref="E6:E7"/>
    <mergeCell ref="F6:F7"/>
  </mergeCells>
  <dataValidations count="8">
    <dataValidation type="decimal" allowBlank="1" showInputMessage="1" showErrorMessage="1" errorTitle="Sólo números" error="Sólo ingresar números sin letras_x000a_" sqref="L189:M189 L9:M18 U189:W189 Y189:AA189 AC189:AE189 Q189:S189 U177:W186 Y177:AA186 AC177:AE186 Q177:S186 U165:W174 Y165:AA174 AC165:AE174 Q165:S174 U153:W162 Y153:AA162 AC153:AE162 Q153:S162 U141:W150 Y141:AA150 AC141:AE150 Q141:S150 U129:W138 Y129:AA138 AC129:AE138 Q129:S138 U117:W126 Y117:AA126 AC117:AE126 Q117:S126 U105:W114 Y105:AA114 AC105:AE114 Q105:S114 U93:W102 Y93:AA102 AC93:AE102 Q93:S102 U81:W90 Y81:AA90 AC81:AE90 Q81:S90 U69:W78 Y69:AA78 AC69:AE78 Q69:S78 U57:W66 Y57:AA66 AC57:AE66 Q57:S66 Y9:AA18 AC9:AE18 L21:M30 U21:W30 Q9:S18 U9:W18 AC21:AE30 Y21:AA30 L33:M42 Q21:S30 U33:W42 Y33:AA42 AC33:AE42 L45:M54 L57:M66 U45:W54 Y45:AA54 AC45:AE54 Q45:S54 L165:M174 L141:M150 L93:M102 L69:M78 Q33:S42 L81:M90 L105:M114 L129:M138 L117:M126 L153:M162 L177:M186">
      <formula1>-100000000</formula1>
      <formula2>10000000000</formula2>
    </dataValidation>
    <dataValidation type="textLength" operator="lessThanOrEqual" allowBlank="1" showInputMessage="1" showErrorMessage="1" sqref="J105:J114 J141:J150 J177:J186 J129:J138 J93:J102 J33:J42 J165:J174 J117:J126 J153:J162 J81:J90 J57:J66 J45:J54 J189 J9:J18 J21:J30 J69:J78">
      <formula1>255</formula1>
    </dataValidation>
    <dataValidation type="date" errorStyle="information" operator="greaterThan" allowBlank="1" showInputMessage="1" showErrorMessage="1" errorTitle="SÓLO FECHAS" error="Las fechas corresponden al presupuesto 2014" sqref="G108:H114 G171:G174 G168:G169 H168:H174 G156:H162 G93:H94 G96:H102 G141:H142 G144:H150 G81:H82 G84:H90 G165:H166 G153:H154 G69:H70 G72:H78 G117:H118 G120:H126 G57:H58 G60:H66 G105:H106 G9:H10 G12:H18 G189:H189 G21:H22 G24:H30 G129:H130 G132:H138 G33:H34 G36:H42 G177:H178 G180:H186 G45:H46 G48:H54">
      <formula1>41275</formula1>
    </dataValidation>
    <dataValidation type="date" allowBlank="1" showInputMessage="1" showErrorMessage="1" errorTitle="SÓLO FECHAS" error="Las fechas corresponden a las del Año 2013" sqref="G107:H107 G155:H155 G95:H95 G143:H143 G83:H83 G167:H167 G71:H71 G119:H119 G59:H59 G11:H11 G23:H23 G131:H131 G35:H35 G179:H179 G47:H47">
      <formula1>41275</formula1>
      <formula2>41639</formula2>
    </dataValidation>
    <dataValidation type="textLength" operator="lessThanOrEqual" allowBlank="1" showInputMessage="1" showErrorMessage="1" errorTitle="MÁXIMO DE CARACTERES SOBREPASADO" error="Sólo 255 caracteres por celdas" sqref="D9:F18 B9:B18 B21:B30 B33:B42 B45:B54 B57:B66 B69:B78 B81:B90 B93:B102 B105:B114 B117:B126 B129:B138 B141:B150 B177:B186 B165:B174 B153:B162 B189 D189:F189 K189 O189:P189 D177:F186 K177:K186 O177:P186 D165:F174 K165:K174 O165:P174 D153:F162 K153:K162 O153:P162 D141:F150 K141:K150 O141:P150 D129:F138 K129:K138 O129:P138 D117:F126 K117:K126 O117:P126 D105:F114 K105:K114 O105:P114 D93:F102 K93:K102 O93:P102 D81:F90 K81:K90 O81:P90 D69:F78 K69:K78 O69:P78 D57:F66 K57:K66 O57:P66 K9:K18 O9:P18 D21:F30 K21:K30 O21:P30 D33:F42 K33:K42 O33:P42 D45:F54 K45:K54 O45:P54">
      <formula1>255</formula1>
    </dataValidation>
    <dataValidation type="date" operator="greaterThan" allowBlank="1" showInputMessage="1" showErrorMessage="1" errorTitle="Error en Ingresos de Fechas" error="La fecha debe corresponder al Año 2014." sqref="C9:C18 C189 C177:C186 C165:C174 C153:C162 C141:C150 C129:C138 C117:C126 C105:C114 C93:C102 C81:C90 C69:C78 C57:C66 C45:C54 C33:C42 C21:C30">
      <formula1>41275</formula1>
    </dataValidation>
    <dataValidation allowBlank="1" showInputMessage="1" showErrorMessage="1" errorTitle="Sólo números" error="Sólo ingresar números sin letras_x000a_" sqref="N8:N18 N188:N189 N176:N186 N164:N174 N152:N162 N140:N150 N128:N138 N116:N126 N104:N114 N92:N102 N80:N90 N68:N78 N56:N66 N44:N54 N32:N42 N20:N30"/>
    <dataValidation type="date" errorStyle="information" operator="greaterThan" allowBlank="1" showInputMessage="1" showErrorMessage="1" errorTitle="SÓLO FECHAS" error="Las fechas corresponden al Presupuesto 2014" sqref="G170">
      <formula1>41275</formula1>
    </dataValidation>
  </dataValidations>
  <printOptions horizontalCentered="1"/>
  <pageMargins left="0.35433070866141736" right="0.15748031496062992" top="0.39370078740157483" bottom="0.19685039370078741" header="0" footer="0"/>
  <pageSetup paperSize="184" scale="37" fitToHeight="20" orientation="landscape" r:id="rId1"/>
  <headerFooter alignWithMargins="0"/>
  <ignoredErrors>
    <ignoredError sqref="AI190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Y41"/>
  <sheetViews>
    <sheetView tabSelected="1" topLeftCell="B1" zoomScaleNormal="100" workbookViewId="0">
      <pane ySplit="7" topLeftCell="A15" activePane="bottomLeft" state="frozen"/>
      <selection activeCell="AG192" sqref="AG192"/>
      <selection pane="bottomLeft" activeCell="AG192" sqref="AG192"/>
    </sheetView>
  </sheetViews>
  <sheetFormatPr baseColWidth="10" defaultRowHeight="11.25" outlineLevelCol="1"/>
  <cols>
    <col min="1" max="1" width="36.5703125" style="3" customWidth="1"/>
    <col min="2" max="2" width="13.140625" style="6" customWidth="1"/>
    <col min="3" max="3" width="12.7109375" style="3" customWidth="1"/>
    <col min="4" max="5" width="10" style="3" customWidth="1"/>
    <col min="6" max="6" width="12.5703125" style="3" customWidth="1"/>
    <col min="7" max="9" width="11.7109375" style="6" hidden="1" customWidth="1" outlineLevel="1"/>
    <col min="10" max="10" width="12.28515625" style="6" customWidth="1" collapsed="1"/>
    <col min="11" max="13" width="12.28515625" style="6" hidden="1" customWidth="1" outlineLevel="1"/>
    <col min="14" max="14" width="12.28515625" style="6" customWidth="1" collapsed="1"/>
    <col min="15" max="17" width="12.5703125" style="6" hidden="1" customWidth="1" outlineLevel="1"/>
    <col min="18" max="18" width="12.28515625" style="6" customWidth="1" collapsed="1"/>
    <col min="19" max="19" width="10.7109375" style="6" customWidth="1" outlineLevel="1"/>
    <col min="20" max="20" width="11.140625" style="6" customWidth="1" outlineLevel="1"/>
    <col min="21" max="21" width="10.7109375" style="6" customWidth="1" outlineLevel="1"/>
    <col min="22" max="22" width="12.42578125" style="6" customWidth="1"/>
    <col min="23" max="23" width="12.28515625" style="6" customWidth="1"/>
    <col min="24" max="24" width="9.5703125" style="7" bestFit="1" customWidth="1"/>
    <col min="25" max="25" width="11.7109375" style="7" customWidth="1"/>
    <col min="26" max="16384" width="11.42578125" style="2"/>
  </cols>
  <sheetData>
    <row r="1" spans="1:25" s="1" customFormat="1" ht="16.5" customHeight="1">
      <c r="A1" s="205" t="str">
        <f>+'24-02-002'!A1:AI1</f>
        <v>PARTIDA 21 - 01 - 06  "SUBSECRETARIA DE SERVICIOS SOCIALES"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205"/>
      <c r="W1" s="205"/>
      <c r="X1" s="205"/>
      <c r="Y1" s="205"/>
    </row>
    <row r="2" spans="1:25" s="1" customFormat="1" ht="16.5" customHeight="1">
      <c r="A2" s="205" t="s">
        <v>76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W2" s="205"/>
      <c r="X2" s="205"/>
      <c r="Y2" s="205"/>
    </row>
    <row r="3" spans="1:25" s="1" customFormat="1" ht="16.5" customHeight="1">
      <c r="A3" s="205" t="str">
        <f>+'24-02-002'!A3:AI3</f>
        <v>EJECUCIÓN AL 31 DE DICIEMBRE DE 2014</v>
      </c>
      <c r="B3" s="205"/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205"/>
      <c r="R3" s="205"/>
      <c r="S3" s="205"/>
      <c r="T3" s="205"/>
      <c r="U3" s="205"/>
      <c r="V3" s="205"/>
      <c r="W3" s="205"/>
      <c r="X3" s="205"/>
      <c r="Y3" s="205"/>
    </row>
    <row r="4" spans="1:25" s="1" customFormat="1" ht="16.5" customHeight="1">
      <c r="A4" s="205" t="s">
        <v>48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</row>
    <row r="5" spans="1:25" ht="18" customHeight="1">
      <c r="A5" s="215" t="str">
        <f>+'24-02-002'!A5:H5</f>
        <v xml:space="preserve">24-02-002 PROGRAMA DE APOYO AL RECIEN NACIDO </v>
      </c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7"/>
    </row>
    <row r="6" spans="1:25" s="3" customFormat="1" ht="25.5" customHeight="1">
      <c r="A6" s="218" t="s">
        <v>34</v>
      </c>
      <c r="B6" s="211" t="s">
        <v>32</v>
      </c>
      <c r="C6" s="211" t="s">
        <v>51</v>
      </c>
      <c r="D6" s="219" t="s">
        <v>21</v>
      </c>
      <c r="E6" s="220"/>
      <c r="F6" s="221"/>
      <c r="G6" s="214" t="s">
        <v>33</v>
      </c>
      <c r="H6" s="214"/>
      <c r="I6" s="214"/>
      <c r="J6" s="209" t="s">
        <v>23</v>
      </c>
      <c r="K6" s="214" t="s">
        <v>33</v>
      </c>
      <c r="L6" s="214"/>
      <c r="M6" s="214"/>
      <c r="N6" s="209" t="s">
        <v>24</v>
      </c>
      <c r="O6" s="214" t="s">
        <v>33</v>
      </c>
      <c r="P6" s="214"/>
      <c r="Q6" s="214"/>
      <c r="R6" s="209" t="s">
        <v>25</v>
      </c>
      <c r="S6" s="214" t="s">
        <v>33</v>
      </c>
      <c r="T6" s="214"/>
      <c r="U6" s="214"/>
      <c r="V6" s="209" t="s">
        <v>26</v>
      </c>
      <c r="W6" s="211" t="s">
        <v>47</v>
      </c>
      <c r="X6" s="213" t="s">
        <v>27</v>
      </c>
      <c r="Y6" s="213"/>
    </row>
    <row r="7" spans="1:25" s="3" customFormat="1" ht="24" customHeight="1">
      <c r="A7" s="218"/>
      <c r="B7" s="212"/>
      <c r="C7" s="212"/>
      <c r="D7" s="44" t="s">
        <v>11</v>
      </c>
      <c r="E7" s="44" t="s">
        <v>22</v>
      </c>
      <c r="F7" s="45" t="s">
        <v>75</v>
      </c>
      <c r="G7" s="44" t="s">
        <v>35</v>
      </c>
      <c r="H7" s="44" t="s">
        <v>36</v>
      </c>
      <c r="I7" s="44" t="s">
        <v>37</v>
      </c>
      <c r="J7" s="210"/>
      <c r="K7" s="44" t="s">
        <v>38</v>
      </c>
      <c r="L7" s="44" t="s">
        <v>39</v>
      </c>
      <c r="M7" s="44" t="s">
        <v>40</v>
      </c>
      <c r="N7" s="210"/>
      <c r="O7" s="44" t="s">
        <v>41</v>
      </c>
      <c r="P7" s="44" t="s">
        <v>42</v>
      </c>
      <c r="Q7" s="44" t="s">
        <v>43</v>
      </c>
      <c r="R7" s="210"/>
      <c r="S7" s="44" t="s">
        <v>44</v>
      </c>
      <c r="T7" s="44" t="s">
        <v>45</v>
      </c>
      <c r="U7" s="44" t="s">
        <v>46</v>
      </c>
      <c r="V7" s="210"/>
      <c r="W7" s="212"/>
      <c r="X7" s="69" t="s">
        <v>29</v>
      </c>
      <c r="Y7" s="69" t="s">
        <v>28</v>
      </c>
    </row>
    <row r="8" spans="1:25" s="12" customFormat="1" ht="26.25" customHeight="1">
      <c r="A8" s="43" t="s">
        <v>52</v>
      </c>
      <c r="B8" s="9">
        <f>+'24-02-002'!I19</f>
        <v>0</v>
      </c>
      <c r="C8" s="9">
        <f>+'24-02-002'!J19</f>
        <v>0</v>
      </c>
      <c r="D8" s="9">
        <f>+'24-02-002'!L19</f>
        <v>0</v>
      </c>
      <c r="E8" s="9">
        <f>+'24-02-002'!M19</f>
        <v>0</v>
      </c>
      <c r="F8" s="9">
        <f>+'24-02-002'!N19</f>
        <v>0</v>
      </c>
      <c r="G8" s="9">
        <f>+'24-02-002'!Q19</f>
        <v>0</v>
      </c>
      <c r="H8" s="9">
        <f>+'24-02-002'!R19</f>
        <v>0</v>
      </c>
      <c r="I8" s="9">
        <f>+'24-02-002'!S19</f>
        <v>0</v>
      </c>
      <c r="J8" s="9">
        <f>+'24-02-002'!T19</f>
        <v>0</v>
      </c>
      <c r="K8" s="9">
        <f>+'24-02-002'!U19</f>
        <v>0</v>
      </c>
      <c r="L8" s="9">
        <f>+'24-02-002'!V19</f>
        <v>0</v>
      </c>
      <c r="M8" s="9">
        <f>+'24-02-002'!W19</f>
        <v>0</v>
      </c>
      <c r="N8" s="9">
        <f>+'24-02-002'!X19</f>
        <v>0</v>
      </c>
      <c r="O8" s="9">
        <f>+'24-02-002'!Y19</f>
        <v>0</v>
      </c>
      <c r="P8" s="9">
        <f>+'24-02-002'!Z19</f>
        <v>0</v>
      </c>
      <c r="Q8" s="9">
        <f>+'24-02-002'!AA19</f>
        <v>0</v>
      </c>
      <c r="R8" s="9">
        <f>+'24-02-002'!AB19</f>
        <v>0</v>
      </c>
      <c r="S8" s="9">
        <f>+'24-02-002'!AC19</f>
        <v>0</v>
      </c>
      <c r="T8" s="9">
        <f>+'24-02-002'!AD19</f>
        <v>0</v>
      </c>
      <c r="U8" s="9">
        <f>+'24-02-002'!AE19</f>
        <v>0</v>
      </c>
      <c r="V8" s="9">
        <f>+'24-02-002'!AF19</f>
        <v>0</v>
      </c>
      <c r="W8" s="9">
        <f>+'24-02-002'!AG19</f>
        <v>0</v>
      </c>
      <c r="X8" s="11">
        <f>+'24-02-002'!AH19</f>
        <v>0</v>
      </c>
      <c r="Y8" s="11">
        <f>+'24-02-002'!AI19</f>
        <v>0</v>
      </c>
    </row>
    <row r="9" spans="1:25" s="12" customFormat="1" ht="26.25" customHeight="1">
      <c r="A9" s="10" t="s">
        <v>12</v>
      </c>
      <c r="B9" s="9">
        <f>+'24-02-002'!I31</f>
        <v>0</v>
      </c>
      <c r="C9" s="9">
        <f>+'24-02-002'!J31</f>
        <v>0</v>
      </c>
      <c r="D9" s="9">
        <f>+'24-02-002'!L31</f>
        <v>0</v>
      </c>
      <c r="E9" s="9">
        <f>+'24-02-002'!M31</f>
        <v>0</v>
      </c>
      <c r="F9" s="9">
        <f>+'24-02-002'!N31</f>
        <v>0</v>
      </c>
      <c r="G9" s="9">
        <f>+'24-02-002'!Q31</f>
        <v>0</v>
      </c>
      <c r="H9" s="9">
        <f>+'24-02-002'!R31</f>
        <v>0</v>
      </c>
      <c r="I9" s="9">
        <f>+'24-02-002'!S31</f>
        <v>0</v>
      </c>
      <c r="J9" s="9">
        <f>+'24-02-002'!T31</f>
        <v>0</v>
      </c>
      <c r="K9" s="9">
        <f>+'24-02-002'!U31</f>
        <v>0</v>
      </c>
      <c r="L9" s="9">
        <f>+'24-02-002'!V31</f>
        <v>0</v>
      </c>
      <c r="M9" s="9">
        <f>+'24-02-002'!W31</f>
        <v>0</v>
      </c>
      <c r="N9" s="9">
        <f>+'24-02-002'!X31</f>
        <v>0</v>
      </c>
      <c r="O9" s="9">
        <f>+'24-02-002'!Y31</f>
        <v>0</v>
      </c>
      <c r="P9" s="9">
        <f>+'24-02-002'!Z31</f>
        <v>0</v>
      </c>
      <c r="Q9" s="9">
        <f>+'24-02-002'!AA31</f>
        <v>0</v>
      </c>
      <c r="R9" s="9">
        <f>+'24-02-002'!AB31</f>
        <v>0</v>
      </c>
      <c r="S9" s="9">
        <f>+'24-02-002'!AC31</f>
        <v>0</v>
      </c>
      <c r="T9" s="9">
        <f>+'24-02-002'!AD31</f>
        <v>0</v>
      </c>
      <c r="U9" s="9">
        <f>+'24-02-002'!AE31</f>
        <v>0</v>
      </c>
      <c r="V9" s="9">
        <f>+'24-02-002'!AF31</f>
        <v>0</v>
      </c>
      <c r="W9" s="9">
        <f>+'24-02-002'!AG31</f>
        <v>0</v>
      </c>
      <c r="X9" s="11">
        <f>+'24-02-002'!AH31</f>
        <v>0</v>
      </c>
      <c r="Y9" s="11">
        <f>+'24-02-002'!AI31</f>
        <v>0</v>
      </c>
    </row>
    <row r="10" spans="1:25" s="12" customFormat="1" ht="26.25" customHeight="1">
      <c r="A10" s="10" t="s">
        <v>13</v>
      </c>
      <c r="B10" s="9">
        <f>+'24-02-002'!I43</f>
        <v>0</v>
      </c>
      <c r="C10" s="9">
        <f>+'24-02-002'!J43</f>
        <v>0</v>
      </c>
      <c r="D10" s="9">
        <f>+'24-02-002'!L43</f>
        <v>0</v>
      </c>
      <c r="E10" s="9">
        <f>+'24-02-002'!M43</f>
        <v>0</v>
      </c>
      <c r="F10" s="9">
        <f>+'24-02-002'!N43</f>
        <v>0</v>
      </c>
      <c r="G10" s="9">
        <f>+'24-02-002'!Q43</f>
        <v>0</v>
      </c>
      <c r="H10" s="9">
        <f>+'24-02-002'!R43</f>
        <v>0</v>
      </c>
      <c r="I10" s="9">
        <f>+'24-02-002'!S43</f>
        <v>0</v>
      </c>
      <c r="J10" s="9">
        <f>+'24-02-002'!T43</f>
        <v>0</v>
      </c>
      <c r="K10" s="9">
        <f>+'24-02-002'!U43</f>
        <v>0</v>
      </c>
      <c r="L10" s="9">
        <f>+'24-02-002'!V43</f>
        <v>0</v>
      </c>
      <c r="M10" s="9">
        <f>+'24-02-002'!W43</f>
        <v>0</v>
      </c>
      <c r="N10" s="9">
        <f>+'24-02-002'!X43</f>
        <v>0</v>
      </c>
      <c r="O10" s="9">
        <f>+'24-02-002'!Y43</f>
        <v>0</v>
      </c>
      <c r="P10" s="9">
        <f>+'24-02-002'!Z43</f>
        <v>0</v>
      </c>
      <c r="Q10" s="9">
        <f>+'24-02-002'!AA43</f>
        <v>0</v>
      </c>
      <c r="R10" s="9">
        <f>+'24-02-002'!AB43</f>
        <v>0</v>
      </c>
      <c r="S10" s="9">
        <f>+'24-02-002'!AC43</f>
        <v>0</v>
      </c>
      <c r="T10" s="9">
        <f>+'24-02-002'!AD43</f>
        <v>0</v>
      </c>
      <c r="U10" s="9">
        <f>+'24-02-002'!AE43</f>
        <v>0</v>
      </c>
      <c r="V10" s="9">
        <f>+'24-02-002'!AF43</f>
        <v>0</v>
      </c>
      <c r="W10" s="9">
        <f>+'24-02-002'!AG43</f>
        <v>0</v>
      </c>
      <c r="X10" s="11">
        <f>+'24-02-002'!AH43</f>
        <v>0</v>
      </c>
      <c r="Y10" s="11">
        <f>+'24-02-002'!AI43</f>
        <v>0</v>
      </c>
    </row>
    <row r="11" spans="1:25" s="12" customFormat="1" ht="26.25" customHeight="1">
      <c r="A11" s="10" t="s">
        <v>14</v>
      </c>
      <c r="B11" s="9">
        <f>+'24-02-002'!I55</f>
        <v>0</v>
      </c>
      <c r="C11" s="9">
        <f>+'24-02-002'!J55</f>
        <v>0</v>
      </c>
      <c r="D11" s="9">
        <f>+'24-02-002'!L55</f>
        <v>0</v>
      </c>
      <c r="E11" s="9">
        <f>+'24-02-002'!M55</f>
        <v>0</v>
      </c>
      <c r="F11" s="9">
        <f>+'24-02-002'!N55</f>
        <v>0</v>
      </c>
      <c r="G11" s="9">
        <f>+'24-02-002'!Q55</f>
        <v>0</v>
      </c>
      <c r="H11" s="9">
        <f>+'24-02-002'!R55</f>
        <v>0</v>
      </c>
      <c r="I11" s="9">
        <f>+'24-02-002'!S55</f>
        <v>0</v>
      </c>
      <c r="J11" s="9">
        <f>+'24-02-002'!T55</f>
        <v>0</v>
      </c>
      <c r="K11" s="9">
        <f>+'24-02-002'!U55</f>
        <v>0</v>
      </c>
      <c r="L11" s="9">
        <f>+'24-02-002'!V55</f>
        <v>0</v>
      </c>
      <c r="M11" s="9">
        <f>+'24-02-002'!W55</f>
        <v>0</v>
      </c>
      <c r="N11" s="9">
        <f>+'24-02-002'!X55</f>
        <v>0</v>
      </c>
      <c r="O11" s="9">
        <f>+'24-02-002'!Y55</f>
        <v>0</v>
      </c>
      <c r="P11" s="9">
        <f>+'24-02-002'!Z55</f>
        <v>0</v>
      </c>
      <c r="Q11" s="9">
        <f>+'24-02-002'!AA55</f>
        <v>0</v>
      </c>
      <c r="R11" s="9">
        <f>+'24-02-002'!AB55</f>
        <v>0</v>
      </c>
      <c r="S11" s="9">
        <f>+'24-02-002'!AC55</f>
        <v>0</v>
      </c>
      <c r="T11" s="9">
        <f>+'24-02-002'!AD55</f>
        <v>0</v>
      </c>
      <c r="U11" s="9">
        <f>+'24-02-002'!AE55</f>
        <v>0</v>
      </c>
      <c r="V11" s="9">
        <f>+'24-02-002'!AF55</f>
        <v>0</v>
      </c>
      <c r="W11" s="9">
        <f>+'24-02-002'!AG55</f>
        <v>0</v>
      </c>
      <c r="X11" s="11">
        <f>+'24-02-002'!AH55</f>
        <v>0</v>
      </c>
      <c r="Y11" s="11">
        <f>+'24-02-002'!AI55</f>
        <v>0</v>
      </c>
    </row>
    <row r="12" spans="1:25" s="12" customFormat="1" ht="26.25" customHeight="1">
      <c r="A12" s="43" t="s">
        <v>59</v>
      </c>
      <c r="B12" s="9">
        <f>+'24-02-002'!I67</f>
        <v>0</v>
      </c>
      <c r="C12" s="9">
        <f>+'24-02-002'!J67</f>
        <v>0</v>
      </c>
      <c r="D12" s="9">
        <f>+'24-02-002'!L67</f>
        <v>0</v>
      </c>
      <c r="E12" s="9">
        <f>+'24-02-002'!M67</f>
        <v>0</v>
      </c>
      <c r="F12" s="9">
        <f>+'24-02-002'!N67</f>
        <v>0</v>
      </c>
      <c r="G12" s="9">
        <f>+'24-02-002'!Q67</f>
        <v>0</v>
      </c>
      <c r="H12" s="9">
        <f>+'24-02-002'!R67</f>
        <v>0</v>
      </c>
      <c r="I12" s="9">
        <f>+'24-02-002'!S67</f>
        <v>0</v>
      </c>
      <c r="J12" s="9">
        <f>+'24-02-002'!T67</f>
        <v>0</v>
      </c>
      <c r="K12" s="9">
        <f>+'24-02-002'!U67</f>
        <v>0</v>
      </c>
      <c r="L12" s="9">
        <f>+'24-02-002'!V67</f>
        <v>0</v>
      </c>
      <c r="M12" s="9">
        <f>+'24-02-002'!W67</f>
        <v>0</v>
      </c>
      <c r="N12" s="9">
        <f>+'24-02-002'!X67</f>
        <v>0</v>
      </c>
      <c r="O12" s="9">
        <f>+'24-02-002'!Y67</f>
        <v>0</v>
      </c>
      <c r="P12" s="9">
        <f>+'24-02-002'!Z67</f>
        <v>0</v>
      </c>
      <c r="Q12" s="9">
        <f>+'24-02-002'!AA67</f>
        <v>0</v>
      </c>
      <c r="R12" s="9">
        <f>+'24-02-002'!AB67</f>
        <v>0</v>
      </c>
      <c r="S12" s="9">
        <f>+'24-02-002'!AC67</f>
        <v>0</v>
      </c>
      <c r="T12" s="9">
        <f>+'24-02-002'!AD67</f>
        <v>0</v>
      </c>
      <c r="U12" s="9">
        <f>+'24-02-002'!AE67</f>
        <v>0</v>
      </c>
      <c r="V12" s="9">
        <f>+'24-02-002'!AF67</f>
        <v>0</v>
      </c>
      <c r="W12" s="9">
        <f>+'24-02-002'!AG67</f>
        <v>0</v>
      </c>
      <c r="X12" s="11">
        <f>+'24-02-002'!AH67</f>
        <v>0</v>
      </c>
      <c r="Y12" s="11">
        <f>+'24-02-002'!AI67</f>
        <v>0</v>
      </c>
    </row>
    <row r="13" spans="1:25" s="12" customFormat="1" ht="26.25" customHeight="1">
      <c r="A13" s="10" t="s">
        <v>15</v>
      </c>
      <c r="B13" s="9">
        <f>+'24-02-002'!I79</f>
        <v>0</v>
      </c>
      <c r="C13" s="9">
        <f>+'24-02-002'!J79</f>
        <v>0</v>
      </c>
      <c r="D13" s="9">
        <f>+'24-02-002'!L79</f>
        <v>0</v>
      </c>
      <c r="E13" s="9">
        <f>+'24-02-002'!M79</f>
        <v>0</v>
      </c>
      <c r="F13" s="9">
        <f>+'24-02-002'!N79</f>
        <v>0</v>
      </c>
      <c r="G13" s="9">
        <f>+'24-02-002'!Q79</f>
        <v>0</v>
      </c>
      <c r="H13" s="9">
        <f>+'24-02-002'!R79</f>
        <v>0</v>
      </c>
      <c r="I13" s="9">
        <f>+'24-02-002'!S79</f>
        <v>0</v>
      </c>
      <c r="J13" s="9">
        <f>+'24-02-002'!T79</f>
        <v>0</v>
      </c>
      <c r="K13" s="9">
        <f>+'24-02-002'!U79</f>
        <v>0</v>
      </c>
      <c r="L13" s="9">
        <f>+'24-02-002'!V79</f>
        <v>0</v>
      </c>
      <c r="M13" s="9">
        <f>+'24-02-002'!W79</f>
        <v>0</v>
      </c>
      <c r="N13" s="9">
        <f>+'24-02-002'!X79</f>
        <v>0</v>
      </c>
      <c r="O13" s="9">
        <f>+'24-02-002'!Y79</f>
        <v>0</v>
      </c>
      <c r="P13" s="9">
        <f>+'24-02-002'!Z79</f>
        <v>0</v>
      </c>
      <c r="Q13" s="9">
        <f>+'24-02-002'!AA79</f>
        <v>0</v>
      </c>
      <c r="R13" s="9">
        <f>+'24-02-002'!AB79</f>
        <v>0</v>
      </c>
      <c r="S13" s="9">
        <f>+'24-02-002'!AC79</f>
        <v>0</v>
      </c>
      <c r="T13" s="9">
        <f>+'24-02-002'!AD79</f>
        <v>0</v>
      </c>
      <c r="U13" s="9">
        <f>+'24-02-002'!AE79</f>
        <v>0</v>
      </c>
      <c r="V13" s="9">
        <f>+'24-02-002'!AF79</f>
        <v>0</v>
      </c>
      <c r="W13" s="9">
        <f>+'24-02-002'!AG79</f>
        <v>0</v>
      </c>
      <c r="X13" s="11">
        <f>+'24-02-002'!AH79</f>
        <v>0</v>
      </c>
      <c r="Y13" s="11">
        <f>+'24-02-002'!AI79</f>
        <v>0</v>
      </c>
    </row>
    <row r="14" spans="1:25" s="12" customFormat="1" ht="26.25" customHeight="1">
      <c r="A14" s="10" t="s">
        <v>16</v>
      </c>
      <c r="B14" s="9">
        <f>+'24-02-002'!I91</f>
        <v>0</v>
      </c>
      <c r="C14" s="9">
        <f>+'24-02-002'!J91</f>
        <v>0</v>
      </c>
      <c r="D14" s="9">
        <f>+'24-02-002'!L91</f>
        <v>0</v>
      </c>
      <c r="E14" s="9">
        <f>+'24-02-002'!M91</f>
        <v>0</v>
      </c>
      <c r="F14" s="9">
        <f>+'24-02-002'!N91</f>
        <v>0</v>
      </c>
      <c r="G14" s="9">
        <f>+'24-02-002'!Q91</f>
        <v>0</v>
      </c>
      <c r="H14" s="9">
        <f>+'24-02-002'!R91</f>
        <v>0</v>
      </c>
      <c r="I14" s="9">
        <f>+'24-02-002'!S91</f>
        <v>0</v>
      </c>
      <c r="J14" s="9">
        <f>+'24-02-002'!T91</f>
        <v>0</v>
      </c>
      <c r="K14" s="9">
        <f>+'24-02-002'!U91</f>
        <v>0</v>
      </c>
      <c r="L14" s="9">
        <f>+'24-02-002'!V91</f>
        <v>0</v>
      </c>
      <c r="M14" s="9">
        <f>+'24-02-002'!W91</f>
        <v>0</v>
      </c>
      <c r="N14" s="9">
        <f>+'24-02-002'!X91</f>
        <v>0</v>
      </c>
      <c r="O14" s="9">
        <f>+'24-02-002'!Y91</f>
        <v>0</v>
      </c>
      <c r="P14" s="9">
        <f>+'24-02-002'!Z91</f>
        <v>0</v>
      </c>
      <c r="Q14" s="9">
        <f>+'24-02-002'!AA91</f>
        <v>0</v>
      </c>
      <c r="R14" s="9">
        <f>+'24-02-002'!AB91</f>
        <v>0</v>
      </c>
      <c r="S14" s="9">
        <f>+'24-02-002'!AC91</f>
        <v>0</v>
      </c>
      <c r="T14" s="9">
        <f>+'24-02-002'!AD91</f>
        <v>0</v>
      </c>
      <c r="U14" s="9">
        <f>+'24-02-002'!AE91</f>
        <v>0</v>
      </c>
      <c r="V14" s="9">
        <f>+'24-02-002'!AF91</f>
        <v>0</v>
      </c>
      <c r="W14" s="9">
        <f>+'24-02-002'!AG91</f>
        <v>0</v>
      </c>
      <c r="X14" s="11">
        <f>+'24-02-002'!AH91</f>
        <v>0</v>
      </c>
      <c r="Y14" s="11">
        <f>+'24-02-002'!AI91</f>
        <v>0</v>
      </c>
    </row>
    <row r="15" spans="1:25" s="12" customFormat="1" ht="26.25" customHeight="1">
      <c r="A15" s="43" t="s">
        <v>63</v>
      </c>
      <c r="B15" s="9">
        <f>+'24-02-002'!I103</f>
        <v>0</v>
      </c>
      <c r="C15" s="9">
        <f>+'24-02-002'!J103</f>
        <v>0</v>
      </c>
      <c r="D15" s="9">
        <f>+'24-02-002'!L103</f>
        <v>0</v>
      </c>
      <c r="E15" s="9">
        <f>+'24-02-002'!M103</f>
        <v>0</v>
      </c>
      <c r="F15" s="9">
        <f>+'24-02-002'!N103</f>
        <v>0</v>
      </c>
      <c r="G15" s="9">
        <f>+'24-02-002'!Q103</f>
        <v>0</v>
      </c>
      <c r="H15" s="9">
        <f>+'24-02-002'!R103</f>
        <v>0</v>
      </c>
      <c r="I15" s="9">
        <f>+'24-02-002'!S103</f>
        <v>0</v>
      </c>
      <c r="J15" s="9">
        <f>+'24-02-002'!T103</f>
        <v>0</v>
      </c>
      <c r="K15" s="9">
        <f>+'24-02-002'!U103</f>
        <v>0</v>
      </c>
      <c r="L15" s="9">
        <f>+'24-02-002'!V103</f>
        <v>0</v>
      </c>
      <c r="M15" s="9">
        <f>+'24-02-002'!W103</f>
        <v>0</v>
      </c>
      <c r="N15" s="9">
        <f>+'24-02-002'!X103</f>
        <v>0</v>
      </c>
      <c r="O15" s="9">
        <f>+'24-02-002'!Y103</f>
        <v>0</v>
      </c>
      <c r="P15" s="9">
        <f>+'24-02-002'!Z103</f>
        <v>0</v>
      </c>
      <c r="Q15" s="9">
        <f>+'24-02-002'!AA103</f>
        <v>0</v>
      </c>
      <c r="R15" s="9">
        <f>+'24-02-002'!AB103</f>
        <v>0</v>
      </c>
      <c r="S15" s="9">
        <f>+'24-02-002'!AC103</f>
        <v>0</v>
      </c>
      <c r="T15" s="9">
        <f>+'24-02-002'!AD103</f>
        <v>0</v>
      </c>
      <c r="U15" s="9">
        <f>+'24-02-002'!AE103</f>
        <v>0</v>
      </c>
      <c r="V15" s="9">
        <f>+'24-02-002'!AF103</f>
        <v>0</v>
      </c>
      <c r="W15" s="9">
        <f>+'24-02-002'!AG103</f>
        <v>0</v>
      </c>
      <c r="X15" s="11">
        <f>+'24-02-002'!AH103</f>
        <v>0</v>
      </c>
      <c r="Y15" s="11">
        <f>+'24-02-002'!AI103</f>
        <v>0</v>
      </c>
    </row>
    <row r="16" spans="1:25" s="12" customFormat="1" ht="26.25" customHeight="1">
      <c r="A16" s="43" t="s">
        <v>65</v>
      </c>
      <c r="B16" s="9">
        <f>+'24-02-002'!I115</f>
        <v>0</v>
      </c>
      <c r="C16" s="9">
        <f>+'24-02-002'!J115</f>
        <v>0</v>
      </c>
      <c r="D16" s="9">
        <f>+'24-02-002'!L115</f>
        <v>0</v>
      </c>
      <c r="E16" s="9">
        <f>+'24-02-002'!M115</f>
        <v>0</v>
      </c>
      <c r="F16" s="9">
        <f>+'24-02-002'!N115</f>
        <v>0</v>
      </c>
      <c r="G16" s="9">
        <f>+'24-02-002'!Q115</f>
        <v>0</v>
      </c>
      <c r="H16" s="9">
        <f>+'24-02-002'!R115</f>
        <v>0</v>
      </c>
      <c r="I16" s="9">
        <f>+'24-02-002'!S115</f>
        <v>0</v>
      </c>
      <c r="J16" s="9">
        <f>+'24-02-002'!T115</f>
        <v>0</v>
      </c>
      <c r="K16" s="9">
        <f>+'24-02-002'!U115</f>
        <v>0</v>
      </c>
      <c r="L16" s="9">
        <f>+'24-02-002'!V115</f>
        <v>0</v>
      </c>
      <c r="M16" s="9">
        <f>+'24-02-002'!W115</f>
        <v>0</v>
      </c>
      <c r="N16" s="9">
        <f>+'24-02-002'!X115</f>
        <v>0</v>
      </c>
      <c r="O16" s="9">
        <f>+'24-02-002'!Y115</f>
        <v>0</v>
      </c>
      <c r="P16" s="9">
        <f>+'24-02-002'!Z115</f>
        <v>0</v>
      </c>
      <c r="Q16" s="9">
        <f>+'24-02-002'!AA115</f>
        <v>0</v>
      </c>
      <c r="R16" s="9">
        <f>+'24-02-002'!AB115</f>
        <v>0</v>
      </c>
      <c r="S16" s="9">
        <f>+'24-02-002'!AC115</f>
        <v>0</v>
      </c>
      <c r="T16" s="9">
        <f>+'24-02-002'!AD115</f>
        <v>0</v>
      </c>
      <c r="U16" s="9">
        <f>+'24-02-002'!AE115</f>
        <v>0</v>
      </c>
      <c r="V16" s="9">
        <f>+'24-02-002'!AF115</f>
        <v>0</v>
      </c>
      <c r="W16" s="9">
        <f>+'24-02-002'!AG115</f>
        <v>0</v>
      </c>
      <c r="X16" s="11">
        <f>+'24-02-002'!AH115</f>
        <v>0</v>
      </c>
      <c r="Y16" s="11">
        <f>+'24-02-002'!AI115</f>
        <v>0</v>
      </c>
    </row>
    <row r="17" spans="1:25" s="12" customFormat="1" ht="26.25" customHeight="1">
      <c r="A17" s="10" t="s">
        <v>17</v>
      </c>
      <c r="B17" s="9">
        <f>+'24-02-002'!I127</f>
        <v>0</v>
      </c>
      <c r="C17" s="9">
        <f>+'24-02-002'!J127</f>
        <v>0</v>
      </c>
      <c r="D17" s="9">
        <f>+'24-02-002'!L127</f>
        <v>0</v>
      </c>
      <c r="E17" s="9">
        <f>+'24-02-002'!M127</f>
        <v>0</v>
      </c>
      <c r="F17" s="9">
        <f>+'24-02-002'!N127</f>
        <v>0</v>
      </c>
      <c r="G17" s="9">
        <f>+'24-02-002'!Q127</f>
        <v>0</v>
      </c>
      <c r="H17" s="9">
        <f>+'24-02-002'!R127</f>
        <v>0</v>
      </c>
      <c r="I17" s="9">
        <f>+'24-02-002'!S127</f>
        <v>0</v>
      </c>
      <c r="J17" s="9">
        <f>+'24-02-002'!T127</f>
        <v>0</v>
      </c>
      <c r="K17" s="9">
        <f>+'24-02-002'!U127</f>
        <v>0</v>
      </c>
      <c r="L17" s="9">
        <f>+'24-02-002'!V127</f>
        <v>0</v>
      </c>
      <c r="M17" s="9">
        <f>+'24-02-002'!W127</f>
        <v>0</v>
      </c>
      <c r="N17" s="9">
        <f>+'24-02-002'!X127</f>
        <v>0</v>
      </c>
      <c r="O17" s="9">
        <f>+'24-02-002'!Y127</f>
        <v>0</v>
      </c>
      <c r="P17" s="9">
        <f>+'24-02-002'!Z127</f>
        <v>0</v>
      </c>
      <c r="Q17" s="9">
        <f>+'24-02-002'!AA127</f>
        <v>0</v>
      </c>
      <c r="R17" s="9">
        <f>+'24-02-002'!AB127</f>
        <v>0</v>
      </c>
      <c r="S17" s="9">
        <f>+'24-02-002'!AC127</f>
        <v>0</v>
      </c>
      <c r="T17" s="9">
        <f>+'24-02-002'!AD127</f>
        <v>0</v>
      </c>
      <c r="U17" s="9">
        <f>+'24-02-002'!AE127</f>
        <v>0</v>
      </c>
      <c r="V17" s="9">
        <f>+'24-02-002'!AF127</f>
        <v>0</v>
      </c>
      <c r="W17" s="9">
        <f>+'24-02-002'!AG127</f>
        <v>0</v>
      </c>
      <c r="X17" s="11">
        <f>+'24-02-002'!AH127</f>
        <v>0</v>
      </c>
      <c r="Y17" s="11">
        <f>+'24-02-002'!AI127</f>
        <v>0</v>
      </c>
    </row>
    <row r="18" spans="1:25" s="12" customFormat="1" ht="26.25" customHeight="1">
      <c r="A18" s="43" t="s">
        <v>68</v>
      </c>
      <c r="B18" s="9">
        <f>+'24-02-002'!I139</f>
        <v>0</v>
      </c>
      <c r="C18" s="9">
        <f>+'24-02-002'!J139</f>
        <v>0</v>
      </c>
      <c r="D18" s="9">
        <f>+'24-02-002'!L139</f>
        <v>0</v>
      </c>
      <c r="E18" s="9">
        <f>+'24-02-002'!M139</f>
        <v>0</v>
      </c>
      <c r="F18" s="9">
        <f>+'24-02-002'!N139</f>
        <v>0</v>
      </c>
      <c r="G18" s="9">
        <f>+'24-02-002'!Q139</f>
        <v>0</v>
      </c>
      <c r="H18" s="9">
        <f>+'24-02-002'!R139</f>
        <v>0</v>
      </c>
      <c r="I18" s="9">
        <f>+'24-02-002'!S139</f>
        <v>0</v>
      </c>
      <c r="J18" s="9">
        <f>+'24-02-002'!T139</f>
        <v>0</v>
      </c>
      <c r="K18" s="9">
        <f>+'24-02-002'!U139</f>
        <v>0</v>
      </c>
      <c r="L18" s="9">
        <f>+'24-02-002'!V139</f>
        <v>0</v>
      </c>
      <c r="M18" s="9">
        <f>+'24-02-002'!W139</f>
        <v>0</v>
      </c>
      <c r="N18" s="9">
        <f>+'24-02-002'!X139</f>
        <v>0</v>
      </c>
      <c r="O18" s="9">
        <f>+'24-02-002'!Y139</f>
        <v>0</v>
      </c>
      <c r="P18" s="9">
        <f>+'24-02-002'!Z139</f>
        <v>0</v>
      </c>
      <c r="Q18" s="9">
        <f>+'24-02-002'!AA139</f>
        <v>0</v>
      </c>
      <c r="R18" s="9">
        <f>+'24-02-002'!AB139</f>
        <v>0</v>
      </c>
      <c r="S18" s="9">
        <f>+'24-02-002'!AC139</f>
        <v>0</v>
      </c>
      <c r="T18" s="9">
        <f>+'24-02-002'!AD139</f>
        <v>0</v>
      </c>
      <c r="U18" s="9">
        <f>+'24-02-002'!AE139</f>
        <v>0</v>
      </c>
      <c r="V18" s="9">
        <f>+'24-02-002'!AF139</f>
        <v>0</v>
      </c>
      <c r="W18" s="9">
        <f>+'24-02-002'!AG139</f>
        <v>0</v>
      </c>
      <c r="X18" s="11">
        <f>+'24-02-002'!AH139</f>
        <v>0</v>
      </c>
      <c r="Y18" s="11">
        <f>+'24-02-002'!AI139</f>
        <v>0</v>
      </c>
    </row>
    <row r="19" spans="1:25" s="12" customFormat="1" ht="26.25" customHeight="1">
      <c r="A19" s="10" t="s">
        <v>18</v>
      </c>
      <c r="B19" s="9">
        <f>+'24-02-002'!I151</f>
        <v>0</v>
      </c>
      <c r="C19" s="9">
        <f>+'24-02-002'!J151</f>
        <v>0</v>
      </c>
      <c r="D19" s="9">
        <f>+'24-02-002'!L151</f>
        <v>0</v>
      </c>
      <c r="E19" s="9">
        <f>+'24-02-002'!M151</f>
        <v>0</v>
      </c>
      <c r="F19" s="9">
        <f>+'24-02-002'!N151</f>
        <v>0</v>
      </c>
      <c r="G19" s="9">
        <f>+'24-02-002'!Q151</f>
        <v>0</v>
      </c>
      <c r="H19" s="9">
        <f>+'24-02-002'!R151</f>
        <v>0</v>
      </c>
      <c r="I19" s="9">
        <f>+'24-02-002'!S151</f>
        <v>0</v>
      </c>
      <c r="J19" s="9">
        <f>+'24-02-002'!T151</f>
        <v>0</v>
      </c>
      <c r="K19" s="9">
        <f>+'24-02-002'!U151</f>
        <v>0</v>
      </c>
      <c r="L19" s="9">
        <f>+'24-02-002'!V151</f>
        <v>0</v>
      </c>
      <c r="M19" s="9">
        <f>+'24-02-002'!W151</f>
        <v>0</v>
      </c>
      <c r="N19" s="9">
        <f>+'24-02-002'!X151</f>
        <v>0</v>
      </c>
      <c r="O19" s="9">
        <f>+'24-02-002'!Y151</f>
        <v>0</v>
      </c>
      <c r="P19" s="9">
        <f>+'24-02-002'!Z151</f>
        <v>0</v>
      </c>
      <c r="Q19" s="9">
        <f>+'24-02-002'!AA151</f>
        <v>0</v>
      </c>
      <c r="R19" s="9">
        <f>+'24-02-002'!AB151</f>
        <v>0</v>
      </c>
      <c r="S19" s="9">
        <f>+'24-02-002'!AC151</f>
        <v>0</v>
      </c>
      <c r="T19" s="9">
        <f>+'24-02-002'!AD151</f>
        <v>0</v>
      </c>
      <c r="U19" s="9">
        <f>+'24-02-002'!AE151</f>
        <v>0</v>
      </c>
      <c r="V19" s="9">
        <f>+'24-02-002'!AF151</f>
        <v>0</v>
      </c>
      <c r="W19" s="9">
        <f>+'24-02-002'!AG151</f>
        <v>0</v>
      </c>
      <c r="X19" s="11">
        <f>+'24-02-002'!AH151</f>
        <v>0</v>
      </c>
      <c r="Y19" s="11">
        <f>+'24-02-002'!AI151</f>
        <v>0</v>
      </c>
    </row>
    <row r="20" spans="1:25" s="12" customFormat="1" ht="26.25" customHeight="1">
      <c r="A20" s="15" t="s">
        <v>71</v>
      </c>
      <c r="B20" s="9">
        <f>+'24-02-002'!I163</f>
        <v>0</v>
      </c>
      <c r="C20" s="9">
        <f>+'24-02-002'!J163</f>
        <v>0</v>
      </c>
      <c r="D20" s="9">
        <f>+'24-02-002'!L163</f>
        <v>0</v>
      </c>
      <c r="E20" s="9">
        <f>+'24-02-002'!M163</f>
        <v>0</v>
      </c>
      <c r="F20" s="9">
        <f>+'24-02-002'!N163</f>
        <v>0</v>
      </c>
      <c r="G20" s="9">
        <f>+'24-02-002'!Q163</f>
        <v>0</v>
      </c>
      <c r="H20" s="9">
        <f>+'24-02-002'!R163</f>
        <v>0</v>
      </c>
      <c r="I20" s="9">
        <f>+'24-02-002'!S163</f>
        <v>0</v>
      </c>
      <c r="J20" s="9">
        <f>+'24-02-002'!T163</f>
        <v>0</v>
      </c>
      <c r="K20" s="9">
        <f>+'24-02-002'!U163</f>
        <v>0</v>
      </c>
      <c r="L20" s="9">
        <f>+'24-02-002'!V163</f>
        <v>0</v>
      </c>
      <c r="M20" s="9">
        <f>+'24-02-002'!W163</f>
        <v>0</v>
      </c>
      <c r="N20" s="9">
        <f>+'24-02-002'!X163</f>
        <v>0</v>
      </c>
      <c r="O20" s="9">
        <f>+'24-02-002'!Y163</f>
        <v>0</v>
      </c>
      <c r="P20" s="9">
        <f>+'24-02-002'!Z163</f>
        <v>0</v>
      </c>
      <c r="Q20" s="9">
        <f>+'24-02-002'!AA163</f>
        <v>0</v>
      </c>
      <c r="R20" s="9">
        <f>+'24-02-002'!AB163</f>
        <v>0</v>
      </c>
      <c r="S20" s="9">
        <f>+'24-02-002'!AC163</f>
        <v>0</v>
      </c>
      <c r="T20" s="9">
        <f>+'24-02-002'!AD163</f>
        <v>0</v>
      </c>
      <c r="U20" s="9">
        <f>+'24-02-002'!AE163</f>
        <v>0</v>
      </c>
      <c r="V20" s="9">
        <f>+'24-02-002'!AF163</f>
        <v>0</v>
      </c>
      <c r="W20" s="9">
        <f>+'24-02-002'!AG163</f>
        <v>0</v>
      </c>
      <c r="X20" s="11">
        <f>+'24-02-002'!AH163</f>
        <v>0</v>
      </c>
      <c r="Y20" s="11">
        <f>+'24-02-002'!AI163</f>
        <v>0</v>
      </c>
    </row>
    <row r="21" spans="1:25" s="12" customFormat="1" ht="26.25" customHeight="1">
      <c r="A21" s="13" t="s">
        <v>20</v>
      </c>
      <c r="B21" s="9">
        <f>+'24-02-002'!I175</f>
        <v>0</v>
      </c>
      <c r="C21" s="9">
        <f>+'24-02-002'!J175</f>
        <v>0</v>
      </c>
      <c r="D21" s="9">
        <f>+'24-02-002'!L175</f>
        <v>0</v>
      </c>
      <c r="E21" s="9">
        <f>+'24-02-002'!M175</f>
        <v>0</v>
      </c>
      <c r="F21" s="9">
        <f>+'24-02-002'!N175</f>
        <v>0</v>
      </c>
      <c r="G21" s="9">
        <f>+'24-02-002'!Q175</f>
        <v>0</v>
      </c>
      <c r="H21" s="9">
        <f>+'24-02-002'!R175</f>
        <v>0</v>
      </c>
      <c r="I21" s="9">
        <f>+'24-02-002'!S175</f>
        <v>0</v>
      </c>
      <c r="J21" s="9">
        <f>+'24-02-002'!T175</f>
        <v>0</v>
      </c>
      <c r="K21" s="9">
        <f>+'24-02-002'!U175</f>
        <v>0</v>
      </c>
      <c r="L21" s="9">
        <f>+'24-02-002'!V175</f>
        <v>0</v>
      </c>
      <c r="M21" s="9">
        <f>+'24-02-002'!W175</f>
        <v>0</v>
      </c>
      <c r="N21" s="9">
        <f>+'24-02-002'!X175</f>
        <v>0</v>
      </c>
      <c r="O21" s="9">
        <f>+'24-02-002'!Y175</f>
        <v>0</v>
      </c>
      <c r="P21" s="9">
        <f>+'24-02-002'!Z175</f>
        <v>0</v>
      </c>
      <c r="Q21" s="9">
        <f>+'24-02-002'!AA175</f>
        <v>0</v>
      </c>
      <c r="R21" s="9">
        <f>+'24-02-002'!AB175</f>
        <v>0</v>
      </c>
      <c r="S21" s="9">
        <f>+'24-02-002'!AC175</f>
        <v>0</v>
      </c>
      <c r="T21" s="9">
        <f>+'24-02-002'!AD175</f>
        <v>0</v>
      </c>
      <c r="U21" s="9">
        <f>+'24-02-002'!AE175</f>
        <v>0</v>
      </c>
      <c r="V21" s="9">
        <f>+'24-02-002'!AF175</f>
        <v>0</v>
      </c>
      <c r="W21" s="9">
        <f>+'24-02-002'!AG175</f>
        <v>0</v>
      </c>
      <c r="X21" s="11">
        <f>+'24-02-002'!AH175</f>
        <v>0</v>
      </c>
      <c r="Y21" s="11">
        <f>+'24-02-002'!AI175</f>
        <v>0</v>
      </c>
    </row>
    <row r="22" spans="1:25" s="12" customFormat="1" ht="26.25" customHeight="1">
      <c r="A22" s="13" t="s">
        <v>19</v>
      </c>
      <c r="B22" s="9">
        <f>+'24-02-002'!I187</f>
        <v>0</v>
      </c>
      <c r="C22" s="9">
        <f>+'24-02-002'!J187</f>
        <v>0</v>
      </c>
      <c r="D22" s="9">
        <f>+'24-02-002'!L187</f>
        <v>0</v>
      </c>
      <c r="E22" s="9">
        <f>+'24-02-002'!M187</f>
        <v>0</v>
      </c>
      <c r="F22" s="9">
        <f>+'24-02-002'!N187</f>
        <v>0</v>
      </c>
      <c r="G22" s="9">
        <f>+'24-02-002'!Q187</f>
        <v>0</v>
      </c>
      <c r="H22" s="9">
        <f>+'24-02-002'!R187</f>
        <v>0</v>
      </c>
      <c r="I22" s="9">
        <f>+'24-02-002'!S187</f>
        <v>0</v>
      </c>
      <c r="J22" s="9">
        <f>+'24-02-002'!T187</f>
        <v>0</v>
      </c>
      <c r="K22" s="9">
        <f>+'24-02-002'!U187</f>
        <v>0</v>
      </c>
      <c r="L22" s="9">
        <f>+'24-02-002'!V187</f>
        <v>0</v>
      </c>
      <c r="M22" s="9">
        <f>+'24-02-002'!W187</f>
        <v>0</v>
      </c>
      <c r="N22" s="9">
        <f>+'24-02-002'!X187</f>
        <v>0</v>
      </c>
      <c r="O22" s="9">
        <f>+'24-02-002'!Y187</f>
        <v>0</v>
      </c>
      <c r="P22" s="9">
        <f>+'24-02-002'!Z187</f>
        <v>0</v>
      </c>
      <c r="Q22" s="9">
        <f>+'24-02-002'!AA187</f>
        <v>0</v>
      </c>
      <c r="R22" s="9">
        <f>+'24-02-002'!AB187</f>
        <v>0</v>
      </c>
      <c r="S22" s="9">
        <f>+'24-02-002'!AC187</f>
        <v>0</v>
      </c>
      <c r="T22" s="9">
        <f>+'24-02-002'!AD187</f>
        <v>0</v>
      </c>
      <c r="U22" s="9">
        <f>+'24-02-002'!AE187</f>
        <v>0</v>
      </c>
      <c r="V22" s="9">
        <f>+'24-02-002'!AF187</f>
        <v>0</v>
      </c>
      <c r="W22" s="9">
        <f>+'24-02-002'!AG187</f>
        <v>0</v>
      </c>
      <c r="X22" s="11">
        <f>+'24-02-002'!AH187</f>
        <v>0</v>
      </c>
      <c r="Y22" s="11">
        <f>+'24-02-002'!AI187</f>
        <v>0</v>
      </c>
    </row>
    <row r="23" spans="1:25" s="12" customFormat="1" ht="26.25" customHeight="1">
      <c r="A23" s="14" t="s">
        <v>49</v>
      </c>
      <c r="B23" s="9">
        <f>+'24-02-002'!I190</f>
        <v>14216165000</v>
      </c>
      <c r="C23" s="9">
        <f>+'24-02-002'!J190</f>
        <v>14216165000</v>
      </c>
      <c r="D23" s="9">
        <f>+'24-02-002'!L190</f>
        <v>0</v>
      </c>
      <c r="E23" s="9">
        <f>+'24-02-002'!M190</f>
        <v>0</v>
      </c>
      <c r="F23" s="9">
        <f>+'24-02-002'!N190</f>
        <v>0</v>
      </c>
      <c r="G23" s="9">
        <f>+'24-02-002'!Q190</f>
        <v>0</v>
      </c>
      <c r="H23" s="9">
        <f>+'24-02-002'!R190</f>
        <v>7108082500</v>
      </c>
      <c r="I23" s="9">
        <f>+'24-02-002'!S190</f>
        <v>0</v>
      </c>
      <c r="J23" s="9">
        <f>+'24-02-002'!T190</f>
        <v>7108082500</v>
      </c>
      <c r="K23" s="9">
        <f>+'24-02-002'!U190</f>
        <v>0</v>
      </c>
      <c r="L23" s="9">
        <f>+'24-02-002'!V190</f>
        <v>0</v>
      </c>
      <c r="M23" s="9">
        <f>+'24-02-002'!W190</f>
        <v>0</v>
      </c>
      <c r="N23" s="9">
        <f>+'24-02-002'!X190</f>
        <v>0</v>
      </c>
      <c r="O23" s="9">
        <f>+'24-02-002'!Y190</f>
        <v>0</v>
      </c>
      <c r="P23" s="9">
        <f>+'24-02-002'!Z190</f>
        <v>0</v>
      </c>
      <c r="Q23" s="9">
        <f>+'24-02-002'!AA190</f>
        <v>7108082500</v>
      </c>
      <c r="R23" s="9">
        <f>+'24-02-002'!AB190</f>
        <v>7108082500</v>
      </c>
      <c r="S23" s="9">
        <f>+'24-02-002'!AC190</f>
        <v>0</v>
      </c>
      <c r="T23" s="9">
        <f>+'24-02-002'!AD190</f>
        <v>0</v>
      </c>
      <c r="U23" s="9">
        <f>+'24-02-002'!AE190</f>
        <v>0</v>
      </c>
      <c r="V23" s="9">
        <f>+'24-02-002'!AF190</f>
        <v>0</v>
      </c>
      <c r="W23" s="9">
        <f>+'24-02-002'!AG190</f>
        <v>14216165000</v>
      </c>
      <c r="X23" s="11">
        <f>+'24-02-002'!AH190</f>
        <v>1</v>
      </c>
      <c r="Y23" s="11">
        <f>+'24-02-002'!AI190</f>
        <v>1</v>
      </c>
    </row>
    <row r="24" spans="1:25" ht="36" customHeight="1">
      <c r="A24" s="66" t="str">
        <f>"TOTAL ASIG."&amp;" "&amp;$A$5</f>
        <v xml:space="preserve">TOTAL ASIG. 24-02-002 PROGRAMA DE APOYO AL RECIEN NACIDO </v>
      </c>
      <c r="B24" s="67">
        <f t="shared" ref="B24:W24" si="0">SUM(B8:B23)</f>
        <v>14216165000</v>
      </c>
      <c r="C24" s="67">
        <f t="shared" si="0"/>
        <v>14216165000</v>
      </c>
      <c r="D24" s="67">
        <f t="shared" si="0"/>
        <v>0</v>
      </c>
      <c r="E24" s="67">
        <f t="shared" ref="E24" si="1">SUM(E8:E23)</f>
        <v>0</v>
      </c>
      <c r="F24" s="67">
        <f t="shared" si="0"/>
        <v>0</v>
      </c>
      <c r="G24" s="70">
        <f t="shared" si="0"/>
        <v>0</v>
      </c>
      <c r="H24" s="70">
        <f t="shared" si="0"/>
        <v>7108082500</v>
      </c>
      <c r="I24" s="70">
        <f t="shared" si="0"/>
        <v>0</v>
      </c>
      <c r="J24" s="67">
        <f t="shared" si="0"/>
        <v>7108082500</v>
      </c>
      <c r="K24" s="70">
        <f t="shared" si="0"/>
        <v>0</v>
      </c>
      <c r="L24" s="70">
        <f t="shared" si="0"/>
        <v>0</v>
      </c>
      <c r="M24" s="70">
        <f t="shared" si="0"/>
        <v>0</v>
      </c>
      <c r="N24" s="67">
        <f t="shared" si="0"/>
        <v>0</v>
      </c>
      <c r="O24" s="70">
        <f t="shared" si="0"/>
        <v>0</v>
      </c>
      <c r="P24" s="70">
        <f t="shared" si="0"/>
        <v>0</v>
      </c>
      <c r="Q24" s="70">
        <f t="shared" si="0"/>
        <v>7108082500</v>
      </c>
      <c r="R24" s="67">
        <f t="shared" si="0"/>
        <v>7108082500</v>
      </c>
      <c r="S24" s="70">
        <f t="shared" si="0"/>
        <v>0</v>
      </c>
      <c r="T24" s="70">
        <f t="shared" si="0"/>
        <v>0</v>
      </c>
      <c r="U24" s="70">
        <f t="shared" si="0"/>
        <v>0</v>
      </c>
      <c r="V24" s="67">
        <f t="shared" si="0"/>
        <v>0</v>
      </c>
      <c r="W24" s="70">
        <f t="shared" si="0"/>
        <v>14216165000</v>
      </c>
      <c r="X24" s="68">
        <f>IF(ISERROR(W24/B24),0,W24/B24)</f>
        <v>1</v>
      </c>
      <c r="Y24" s="68">
        <f>IF(ISERROR(W24/$W$24),0,W24/$W$24)</f>
        <v>1</v>
      </c>
    </row>
    <row r="25" spans="1:25">
      <c r="B25" s="4"/>
      <c r="G25" s="4"/>
      <c r="H25" s="4"/>
      <c r="I25" s="4"/>
      <c r="K25" s="4"/>
      <c r="L25" s="4"/>
      <c r="M25" s="4"/>
      <c r="O25" s="4"/>
      <c r="P25" s="4"/>
      <c r="Q25" s="4"/>
      <c r="S25" s="4"/>
      <c r="T25" s="4"/>
      <c r="U25" s="4"/>
    </row>
    <row r="26" spans="1:25">
      <c r="B26" s="4"/>
      <c r="G26" s="4"/>
      <c r="H26" s="4"/>
      <c r="I26" s="4"/>
      <c r="K26" s="4"/>
      <c r="L26" s="4"/>
      <c r="M26" s="4"/>
      <c r="O26" s="4"/>
      <c r="P26" s="4"/>
      <c r="Q26" s="4"/>
      <c r="S26" s="4"/>
      <c r="T26" s="4"/>
      <c r="U26" s="4"/>
    </row>
    <row r="27" spans="1:25">
      <c r="B27" s="4"/>
      <c r="G27" s="4"/>
      <c r="H27" s="4"/>
      <c r="I27" s="4"/>
      <c r="K27" s="4"/>
      <c r="L27" s="4"/>
      <c r="M27" s="4"/>
      <c r="O27" s="4"/>
      <c r="P27" s="4"/>
      <c r="Q27" s="4"/>
      <c r="S27" s="4"/>
      <c r="T27" s="4"/>
      <c r="U27" s="4"/>
    </row>
    <row r="28" spans="1:25">
      <c r="B28" s="4"/>
      <c r="G28" s="4"/>
      <c r="H28" s="4"/>
      <c r="I28" s="4"/>
      <c r="K28" s="4"/>
      <c r="L28" s="4"/>
      <c r="M28" s="4"/>
      <c r="O28" s="4"/>
      <c r="P28" s="4"/>
      <c r="Q28" s="4"/>
      <c r="S28" s="4"/>
      <c r="T28" s="4"/>
      <c r="U28" s="4"/>
    </row>
    <row r="29" spans="1:25">
      <c r="B29" s="4"/>
      <c r="G29" s="4"/>
      <c r="H29" s="4"/>
      <c r="I29" s="4"/>
      <c r="K29" s="4"/>
      <c r="L29" s="4"/>
      <c r="M29" s="4"/>
      <c r="O29" s="4"/>
      <c r="P29" s="4"/>
      <c r="Q29" s="4"/>
      <c r="S29" s="4"/>
      <c r="T29" s="4"/>
      <c r="U29" s="4"/>
    </row>
    <row r="30" spans="1:25">
      <c r="B30" s="4"/>
      <c r="G30" s="4"/>
      <c r="H30" s="4"/>
      <c r="I30" s="4"/>
      <c r="K30" s="4"/>
      <c r="L30" s="4"/>
      <c r="M30" s="4"/>
      <c r="O30" s="4"/>
      <c r="P30" s="4"/>
      <c r="Q30" s="4"/>
      <c r="S30" s="4"/>
      <c r="T30" s="4"/>
      <c r="U30" s="4"/>
    </row>
    <row r="31" spans="1:25">
      <c r="B31" s="4"/>
      <c r="G31" s="4"/>
      <c r="H31" s="4"/>
      <c r="I31" s="4"/>
      <c r="K31" s="4"/>
      <c r="L31" s="4"/>
      <c r="M31" s="4"/>
      <c r="O31" s="4"/>
      <c r="P31" s="4"/>
      <c r="Q31" s="4"/>
      <c r="S31" s="4"/>
      <c r="T31" s="4"/>
      <c r="U31" s="4"/>
    </row>
    <row r="32" spans="1:25">
      <c r="B32" s="4"/>
      <c r="G32" s="4"/>
      <c r="H32" s="4"/>
      <c r="I32" s="4"/>
      <c r="K32" s="4"/>
      <c r="L32" s="4"/>
      <c r="M32" s="4"/>
      <c r="O32" s="4"/>
      <c r="P32" s="4"/>
      <c r="Q32" s="4"/>
      <c r="S32" s="4"/>
      <c r="T32" s="4"/>
      <c r="U32" s="4"/>
    </row>
    <row r="33" spans="2:21">
      <c r="B33" s="4"/>
      <c r="G33" s="4"/>
      <c r="H33" s="4"/>
      <c r="I33" s="4"/>
      <c r="K33" s="4"/>
      <c r="L33" s="4"/>
      <c r="M33" s="4"/>
      <c r="O33" s="4"/>
      <c r="P33" s="4"/>
      <c r="Q33" s="4"/>
      <c r="S33" s="4"/>
      <c r="T33" s="4"/>
      <c r="U33" s="4"/>
    </row>
    <row r="34" spans="2:21">
      <c r="B34" s="4"/>
      <c r="G34" s="4"/>
      <c r="H34" s="4"/>
      <c r="I34" s="4"/>
      <c r="K34" s="4"/>
      <c r="L34" s="4"/>
      <c r="M34" s="4"/>
      <c r="O34" s="4"/>
      <c r="P34" s="4"/>
      <c r="Q34" s="4"/>
      <c r="S34" s="4"/>
      <c r="T34" s="4"/>
      <c r="U34" s="4"/>
    </row>
    <row r="35" spans="2:21">
      <c r="B35" s="4"/>
      <c r="G35" s="4"/>
      <c r="H35" s="4"/>
      <c r="I35" s="4"/>
      <c r="K35" s="4"/>
      <c r="L35" s="4"/>
      <c r="M35" s="4"/>
      <c r="O35" s="4"/>
      <c r="P35" s="4"/>
      <c r="Q35" s="4"/>
      <c r="S35" s="4"/>
      <c r="T35" s="4"/>
      <c r="U35" s="4"/>
    </row>
    <row r="36" spans="2:21">
      <c r="B36" s="4"/>
      <c r="G36" s="4"/>
      <c r="H36" s="4"/>
      <c r="I36" s="4"/>
      <c r="K36" s="4"/>
      <c r="L36" s="4"/>
      <c r="M36" s="4"/>
      <c r="O36" s="4"/>
      <c r="P36" s="4"/>
      <c r="Q36" s="4"/>
      <c r="S36" s="4"/>
      <c r="T36" s="4"/>
      <c r="U36" s="4"/>
    </row>
    <row r="37" spans="2:21">
      <c r="B37" s="4"/>
      <c r="G37" s="4"/>
      <c r="H37" s="4"/>
      <c r="I37" s="4"/>
      <c r="K37" s="4"/>
      <c r="L37" s="4"/>
      <c r="M37" s="4"/>
      <c r="O37" s="4"/>
      <c r="P37" s="4"/>
      <c r="Q37" s="4"/>
      <c r="S37" s="4"/>
      <c r="T37" s="4"/>
      <c r="U37" s="4"/>
    </row>
    <row r="38" spans="2:21">
      <c r="B38" s="4"/>
      <c r="G38" s="4"/>
      <c r="H38" s="4"/>
      <c r="I38" s="4"/>
      <c r="K38" s="4"/>
      <c r="L38" s="4"/>
      <c r="M38" s="4"/>
      <c r="O38" s="4"/>
      <c r="P38" s="4"/>
      <c r="Q38" s="4"/>
      <c r="S38" s="4"/>
      <c r="T38" s="4"/>
      <c r="U38" s="4"/>
    </row>
    <row r="39" spans="2:21">
      <c r="B39" s="4"/>
      <c r="G39" s="4"/>
      <c r="H39" s="4"/>
      <c r="I39" s="4"/>
      <c r="K39" s="4"/>
      <c r="L39" s="4"/>
      <c r="M39" s="4"/>
      <c r="O39" s="4"/>
      <c r="P39" s="4"/>
      <c r="Q39" s="4"/>
      <c r="S39" s="4"/>
      <c r="T39" s="4"/>
      <c r="U39" s="4"/>
    </row>
    <row r="40" spans="2:21">
      <c r="B40" s="4"/>
      <c r="G40" s="4"/>
      <c r="H40" s="4"/>
      <c r="I40" s="4"/>
      <c r="K40" s="4"/>
      <c r="L40" s="4"/>
      <c r="M40" s="4"/>
      <c r="O40" s="4"/>
      <c r="P40" s="4"/>
      <c r="Q40" s="4"/>
      <c r="S40" s="4"/>
      <c r="T40" s="4"/>
      <c r="U40" s="4"/>
    </row>
    <row r="41" spans="2:21">
      <c r="B41" s="4"/>
      <c r="G41" s="4"/>
      <c r="H41" s="4"/>
      <c r="I41" s="4"/>
      <c r="K41" s="4"/>
      <c r="L41" s="4"/>
      <c r="M41" s="4"/>
      <c r="O41" s="4"/>
      <c r="P41" s="4"/>
      <c r="Q41" s="4"/>
      <c r="S41" s="4"/>
      <c r="T41" s="4"/>
      <c r="U41" s="4"/>
    </row>
  </sheetData>
  <mergeCells count="19">
    <mergeCell ref="V6:V7"/>
    <mergeCell ref="W6:W7"/>
    <mergeCell ref="X6:Y6"/>
    <mergeCell ref="J6:J7"/>
    <mergeCell ref="K6:M6"/>
    <mergeCell ref="N6:N7"/>
    <mergeCell ref="O6:Q6"/>
    <mergeCell ref="R6:R7"/>
    <mergeCell ref="S6:U6"/>
    <mergeCell ref="A1:Y1"/>
    <mergeCell ref="A2:Y2"/>
    <mergeCell ref="A3:Y3"/>
    <mergeCell ref="A4:Y4"/>
    <mergeCell ref="A5:Y5"/>
    <mergeCell ref="A6:A7"/>
    <mergeCell ref="B6:B7"/>
    <mergeCell ref="C6:C7"/>
    <mergeCell ref="D6:F6"/>
    <mergeCell ref="G6:I6"/>
  </mergeCells>
  <printOptions horizontalCentered="1"/>
  <pageMargins left="0.35433070866141736" right="0.15748031496062992" top="0.59055118110236227" bottom="0.39370078740157483" header="0" footer="0"/>
  <pageSetup paperSize="184" scale="64" fitToHeight="8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AI208"/>
  <sheetViews>
    <sheetView workbookViewId="0">
      <pane xSplit="3" ySplit="7" topLeftCell="T55" activePane="bottomRight" state="frozen"/>
      <selection activeCell="AG192" sqref="AG192"/>
      <selection pane="topRight" activeCell="AG192" sqref="AG192"/>
      <selection pane="bottomLeft" activeCell="AG192" sqref="AG192"/>
      <selection pane="bottomRight" activeCell="AG192" sqref="AG192"/>
    </sheetView>
  </sheetViews>
  <sheetFormatPr baseColWidth="10" defaultRowHeight="11.25" outlineLevelRow="1" outlineLevelCol="1"/>
  <cols>
    <col min="1" max="1" width="3.5703125" style="3" customWidth="1"/>
    <col min="2" max="2" width="13.7109375" style="3" customWidth="1"/>
    <col min="3" max="3" width="9.140625" style="3" bestFit="1" customWidth="1"/>
    <col min="4" max="4" width="17.140625" style="2" customWidth="1"/>
    <col min="5" max="5" width="25.7109375" style="2" customWidth="1"/>
    <col min="6" max="6" width="11.5703125" style="3" customWidth="1"/>
    <col min="7" max="7" width="10.28515625" style="3" customWidth="1"/>
    <col min="8" max="8" width="11.5703125" style="3" customWidth="1"/>
    <col min="9" max="9" width="13.42578125" style="6" customWidth="1"/>
    <col min="10" max="10" width="13.5703125" style="4" customWidth="1"/>
    <col min="11" max="11" width="43.140625" style="2" customWidth="1"/>
    <col min="12" max="13" width="10.42578125" style="3" customWidth="1"/>
    <col min="14" max="14" width="12.28515625" style="3" customWidth="1"/>
    <col min="15" max="15" width="11.42578125" style="3" bestFit="1" customWidth="1"/>
    <col min="16" max="16" width="13.85546875" style="5" customWidth="1"/>
    <col min="17" max="19" width="12" style="6" hidden="1" customWidth="1" outlineLevel="1"/>
    <col min="20" max="20" width="12" style="6" customWidth="1" collapsed="1"/>
    <col min="21" max="23" width="12.140625" style="6" hidden="1" customWidth="1" outlineLevel="1"/>
    <col min="24" max="24" width="12.140625" style="6" customWidth="1" collapsed="1"/>
    <col min="25" max="27" width="12.140625" style="6" hidden="1" customWidth="1" outlineLevel="1"/>
    <col min="28" max="28" width="12.140625" style="6" customWidth="1" collapsed="1"/>
    <col min="29" max="31" width="12.140625" style="6" customWidth="1" outlineLevel="1"/>
    <col min="32" max="32" width="12.140625" style="6" customWidth="1"/>
    <col min="33" max="33" width="14.140625" style="6" customWidth="1"/>
    <col min="34" max="34" width="10.28515625" style="7" bestFit="1" customWidth="1"/>
    <col min="35" max="35" width="11.140625" style="7" customWidth="1"/>
    <col min="36" max="16384" width="11.42578125" style="2"/>
  </cols>
  <sheetData>
    <row r="1" spans="1:35" s="1" customFormat="1" ht="16.5" customHeight="1">
      <c r="A1" s="204" t="s">
        <v>78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  <c r="Q1" s="204"/>
      <c r="R1" s="204"/>
      <c r="S1" s="204"/>
      <c r="T1" s="204"/>
      <c r="U1" s="204"/>
      <c r="V1" s="204"/>
      <c r="W1" s="204"/>
      <c r="X1" s="204"/>
      <c r="Y1" s="204"/>
      <c r="Z1" s="204"/>
      <c r="AA1" s="204"/>
      <c r="AB1" s="204"/>
      <c r="AC1" s="204"/>
      <c r="AD1" s="204"/>
      <c r="AE1" s="204"/>
      <c r="AF1" s="204"/>
      <c r="AG1" s="204"/>
      <c r="AH1" s="204"/>
      <c r="AI1" s="204"/>
    </row>
    <row r="2" spans="1:35" s="1" customFormat="1" ht="16.5" customHeight="1">
      <c r="A2" s="205" t="s">
        <v>77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W2" s="205"/>
      <c r="X2" s="205"/>
      <c r="Y2" s="205"/>
      <c r="Z2" s="205"/>
      <c r="AA2" s="205"/>
      <c r="AB2" s="205"/>
      <c r="AC2" s="205"/>
      <c r="AD2" s="205"/>
      <c r="AE2" s="205"/>
      <c r="AF2" s="205"/>
      <c r="AG2" s="205"/>
      <c r="AH2" s="205"/>
      <c r="AI2" s="205"/>
    </row>
    <row r="3" spans="1:35" s="1" customFormat="1" ht="16.5" customHeight="1">
      <c r="A3" s="204" t="s">
        <v>1170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04"/>
      <c r="O3" s="204"/>
      <c r="P3" s="204"/>
      <c r="Q3" s="204"/>
      <c r="R3" s="204"/>
      <c r="S3" s="204"/>
      <c r="T3" s="204"/>
      <c r="U3" s="204"/>
      <c r="V3" s="204"/>
      <c r="W3" s="204"/>
      <c r="X3" s="204"/>
      <c r="Y3" s="204"/>
      <c r="Z3" s="204"/>
      <c r="AA3" s="204"/>
      <c r="AB3" s="204"/>
      <c r="AC3" s="204"/>
      <c r="AD3" s="204"/>
      <c r="AE3" s="204"/>
      <c r="AF3" s="204"/>
      <c r="AG3" s="204"/>
      <c r="AH3" s="204"/>
      <c r="AI3" s="204"/>
    </row>
    <row r="4" spans="1:35" s="1" customFormat="1" ht="16.5" customHeight="1">
      <c r="A4" s="205" t="s">
        <v>48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  <c r="Z4" s="205"/>
      <c r="AA4" s="205"/>
      <c r="AB4" s="205"/>
      <c r="AC4" s="205"/>
      <c r="AD4" s="205"/>
      <c r="AE4" s="205"/>
      <c r="AF4" s="205"/>
      <c r="AG4" s="205"/>
      <c r="AH4" s="205"/>
      <c r="AI4" s="205"/>
    </row>
    <row r="5" spans="1:35" ht="17.25" customHeight="1">
      <c r="A5" s="207" t="s">
        <v>82</v>
      </c>
      <c r="B5" s="208"/>
      <c r="C5" s="208"/>
      <c r="D5" s="208"/>
      <c r="E5" s="208"/>
      <c r="F5" s="208"/>
      <c r="G5" s="208"/>
      <c r="H5" s="208"/>
      <c r="I5" s="208"/>
      <c r="J5" s="208"/>
      <c r="K5" s="208"/>
      <c r="L5" s="208"/>
      <c r="M5" s="208"/>
      <c r="N5" s="208"/>
      <c r="O5" s="208"/>
      <c r="P5" s="208"/>
      <c r="Q5" s="208"/>
      <c r="R5" s="208"/>
      <c r="S5" s="208"/>
      <c r="T5" s="208"/>
    </row>
    <row r="6" spans="1:35" s="3" customFormat="1" ht="25.5" customHeight="1">
      <c r="A6" s="193" t="s">
        <v>0</v>
      </c>
      <c r="B6" s="47" t="s">
        <v>34</v>
      </c>
      <c r="C6" s="200" t="s">
        <v>2</v>
      </c>
      <c r="D6" s="193" t="s">
        <v>30</v>
      </c>
      <c r="E6" s="200" t="s">
        <v>3</v>
      </c>
      <c r="F6" s="193" t="s">
        <v>31</v>
      </c>
      <c r="G6" s="193" t="s">
        <v>4</v>
      </c>
      <c r="H6" s="193"/>
      <c r="I6" s="209" t="s">
        <v>32</v>
      </c>
      <c r="J6" s="209" t="s">
        <v>10</v>
      </c>
      <c r="K6" s="193" t="s">
        <v>8</v>
      </c>
      <c r="L6" s="197" t="s">
        <v>21</v>
      </c>
      <c r="M6" s="198"/>
      <c r="N6" s="199"/>
      <c r="O6" s="193" t="s">
        <v>9</v>
      </c>
      <c r="P6" s="200" t="s">
        <v>5</v>
      </c>
      <c r="Q6" s="196" t="s">
        <v>33</v>
      </c>
      <c r="R6" s="196"/>
      <c r="S6" s="196"/>
      <c r="T6" s="194" t="s">
        <v>23</v>
      </c>
      <c r="U6" s="196" t="s">
        <v>33</v>
      </c>
      <c r="V6" s="196"/>
      <c r="W6" s="196"/>
      <c r="X6" s="202" t="s">
        <v>24</v>
      </c>
      <c r="Y6" s="196" t="s">
        <v>33</v>
      </c>
      <c r="Z6" s="196"/>
      <c r="AA6" s="196"/>
      <c r="AB6" s="194" t="s">
        <v>25</v>
      </c>
      <c r="AC6" s="196" t="s">
        <v>33</v>
      </c>
      <c r="AD6" s="196"/>
      <c r="AE6" s="196"/>
      <c r="AF6" s="194" t="s">
        <v>26</v>
      </c>
      <c r="AG6" s="194" t="s">
        <v>47</v>
      </c>
      <c r="AH6" s="206" t="s">
        <v>53</v>
      </c>
      <c r="AI6" s="206"/>
    </row>
    <row r="7" spans="1:35" s="3" customFormat="1" ht="22.5">
      <c r="A7" s="193"/>
      <c r="B7" s="48" t="s">
        <v>1</v>
      </c>
      <c r="C7" s="201"/>
      <c r="D7" s="193"/>
      <c r="E7" s="201"/>
      <c r="F7" s="193"/>
      <c r="G7" s="49" t="s">
        <v>6</v>
      </c>
      <c r="H7" s="49" t="s">
        <v>7</v>
      </c>
      <c r="I7" s="210"/>
      <c r="J7" s="210"/>
      <c r="K7" s="193"/>
      <c r="L7" s="50" t="s">
        <v>11</v>
      </c>
      <c r="M7" s="50" t="s">
        <v>22</v>
      </c>
      <c r="N7" s="51" t="s">
        <v>75</v>
      </c>
      <c r="O7" s="193"/>
      <c r="P7" s="201"/>
      <c r="Q7" s="50" t="s">
        <v>35</v>
      </c>
      <c r="R7" s="50" t="s">
        <v>36</v>
      </c>
      <c r="S7" s="50" t="s">
        <v>37</v>
      </c>
      <c r="T7" s="195"/>
      <c r="U7" s="50" t="s">
        <v>38</v>
      </c>
      <c r="V7" s="50" t="s">
        <v>39</v>
      </c>
      <c r="W7" s="50" t="s">
        <v>40</v>
      </c>
      <c r="X7" s="203"/>
      <c r="Y7" s="50" t="s">
        <v>41</v>
      </c>
      <c r="Z7" s="50" t="s">
        <v>42</v>
      </c>
      <c r="AA7" s="50" t="s">
        <v>43</v>
      </c>
      <c r="AB7" s="195"/>
      <c r="AC7" s="50" t="s">
        <v>44</v>
      </c>
      <c r="AD7" s="50" t="s">
        <v>45</v>
      </c>
      <c r="AE7" s="50" t="s">
        <v>46</v>
      </c>
      <c r="AF7" s="195"/>
      <c r="AG7" s="195"/>
      <c r="AH7" s="52" t="s">
        <v>29</v>
      </c>
      <c r="AI7" s="52" t="s">
        <v>54</v>
      </c>
    </row>
    <row r="8" spans="1:35" ht="12.75" customHeight="1">
      <c r="A8" s="8"/>
      <c r="B8" s="190" t="s">
        <v>52</v>
      </c>
      <c r="C8" s="191"/>
      <c r="D8" s="192"/>
      <c r="E8" s="18"/>
      <c r="F8" s="19"/>
      <c r="G8" s="20"/>
      <c r="H8" s="20"/>
      <c r="I8" s="21"/>
      <c r="J8" s="22"/>
      <c r="K8" s="23"/>
      <c r="L8" s="24"/>
      <c r="M8" s="24"/>
      <c r="N8" s="24"/>
      <c r="O8" s="19"/>
      <c r="P8" s="25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6"/>
      <c r="AI8" s="26"/>
    </row>
    <row r="9" spans="1:35" ht="12.75" hidden="1" customHeight="1" outlineLevel="1">
      <c r="A9" s="16">
        <v>1</v>
      </c>
      <c r="B9" s="28"/>
      <c r="C9" s="27"/>
      <c r="D9" s="28"/>
      <c r="E9" s="28"/>
      <c r="F9" s="28"/>
      <c r="G9" s="27"/>
      <c r="H9" s="27"/>
      <c r="I9" s="29"/>
      <c r="J9" s="30"/>
      <c r="K9" s="28"/>
      <c r="L9" s="35"/>
      <c r="M9" s="35"/>
      <c r="N9" s="35"/>
      <c r="O9" s="28"/>
      <c r="P9" s="28"/>
      <c r="Q9" s="35"/>
      <c r="R9" s="35"/>
      <c r="S9" s="35"/>
      <c r="T9" s="40">
        <f>SUM(Q9:S9)</f>
        <v>0</v>
      </c>
      <c r="U9" s="35"/>
      <c r="V9" s="35"/>
      <c r="W9" s="35"/>
      <c r="X9" s="40">
        <f>SUM(U9:W9)</f>
        <v>0</v>
      </c>
      <c r="Y9" s="35"/>
      <c r="Z9" s="35"/>
      <c r="AA9" s="35"/>
      <c r="AB9" s="40">
        <f>SUM(Y9:AA9)</f>
        <v>0</v>
      </c>
      <c r="AC9" s="35"/>
      <c r="AD9" s="35"/>
      <c r="AE9" s="35"/>
      <c r="AF9" s="40">
        <f>SUM(AC9:AE9)</f>
        <v>0</v>
      </c>
      <c r="AG9" s="40">
        <f t="shared" ref="AG9:AG18" si="0">SUM(T9,X9,AB9,AF9)</f>
        <v>0</v>
      </c>
      <c r="AH9" s="41">
        <f>IF(ISERROR(AG9/I9),0,AG9/I9)</f>
        <v>0</v>
      </c>
      <c r="AI9" s="42">
        <f t="shared" ref="AI9:AI18" si="1">IF(ISERROR(AG9/$AG$191),"-",AG9/$AG$191)</f>
        <v>0</v>
      </c>
    </row>
    <row r="10" spans="1:35" ht="12.75" hidden="1" customHeight="1" outlineLevel="1">
      <c r="A10" s="16">
        <v>2</v>
      </c>
      <c r="B10" s="32"/>
      <c r="C10" s="31"/>
      <c r="D10" s="32"/>
      <c r="E10" s="28"/>
      <c r="F10" s="28"/>
      <c r="G10" s="27"/>
      <c r="H10" s="27"/>
      <c r="I10" s="29"/>
      <c r="J10" s="33"/>
      <c r="K10" s="32"/>
      <c r="L10" s="35"/>
      <c r="M10" s="35"/>
      <c r="N10" s="35"/>
      <c r="O10" s="32"/>
      <c r="P10" s="32"/>
      <c r="Q10" s="35"/>
      <c r="R10" s="35"/>
      <c r="S10" s="35"/>
      <c r="T10" s="40">
        <f t="shared" ref="T10:T18" si="2">SUM(Q10:S10)</f>
        <v>0</v>
      </c>
      <c r="U10" s="35"/>
      <c r="V10" s="35"/>
      <c r="W10" s="35"/>
      <c r="X10" s="40">
        <f t="shared" ref="X10:X18" si="3">SUM(U10:W10)</f>
        <v>0</v>
      </c>
      <c r="Y10" s="35"/>
      <c r="Z10" s="35"/>
      <c r="AA10" s="35"/>
      <c r="AB10" s="40">
        <f t="shared" ref="AB10:AB18" si="4">SUM(Y10:AA10)</f>
        <v>0</v>
      </c>
      <c r="AC10" s="35"/>
      <c r="AD10" s="35"/>
      <c r="AE10" s="35"/>
      <c r="AF10" s="40">
        <f t="shared" ref="AF10:AF18" si="5">SUM(AC10:AE10)</f>
        <v>0</v>
      </c>
      <c r="AG10" s="40">
        <f t="shared" si="0"/>
        <v>0</v>
      </c>
      <c r="AH10" s="41">
        <f t="shared" ref="AH10:AH18" si="6">IF(ISERROR(AG10/I10),0,AG10/I10)</f>
        <v>0</v>
      </c>
      <c r="AI10" s="42">
        <f t="shared" si="1"/>
        <v>0</v>
      </c>
    </row>
    <row r="11" spans="1:35" ht="12.75" hidden="1" customHeight="1" outlineLevel="1">
      <c r="A11" s="16">
        <v>3</v>
      </c>
      <c r="B11" s="32"/>
      <c r="C11" s="31"/>
      <c r="D11" s="32"/>
      <c r="E11" s="32"/>
      <c r="F11" s="32"/>
      <c r="G11" s="31"/>
      <c r="H11" s="31"/>
      <c r="I11" s="29"/>
      <c r="J11" s="33"/>
      <c r="K11" s="32"/>
      <c r="L11" s="35"/>
      <c r="M11" s="35"/>
      <c r="N11" s="35"/>
      <c r="O11" s="32"/>
      <c r="P11" s="32"/>
      <c r="Q11" s="35"/>
      <c r="R11" s="35"/>
      <c r="S11" s="35"/>
      <c r="T11" s="40">
        <f t="shared" si="2"/>
        <v>0</v>
      </c>
      <c r="U11" s="35"/>
      <c r="V11" s="35"/>
      <c r="W11" s="35"/>
      <c r="X11" s="40">
        <f t="shared" si="3"/>
        <v>0</v>
      </c>
      <c r="Y11" s="35"/>
      <c r="Z11" s="35"/>
      <c r="AA11" s="35"/>
      <c r="AB11" s="40">
        <f t="shared" si="4"/>
        <v>0</v>
      </c>
      <c r="AC11" s="35"/>
      <c r="AD11" s="35"/>
      <c r="AE11" s="35"/>
      <c r="AF11" s="40">
        <f t="shared" si="5"/>
        <v>0</v>
      </c>
      <c r="AG11" s="40">
        <f t="shared" si="0"/>
        <v>0</v>
      </c>
      <c r="AH11" s="41">
        <f t="shared" si="6"/>
        <v>0</v>
      </c>
      <c r="AI11" s="42">
        <f t="shared" si="1"/>
        <v>0</v>
      </c>
    </row>
    <row r="12" spans="1:35" ht="12.75" hidden="1" customHeight="1" outlineLevel="1">
      <c r="A12" s="16">
        <v>4</v>
      </c>
      <c r="B12" s="32"/>
      <c r="C12" s="31"/>
      <c r="D12" s="32"/>
      <c r="E12" s="32"/>
      <c r="F12" s="32"/>
      <c r="G12" s="31"/>
      <c r="H12" s="31"/>
      <c r="I12" s="29"/>
      <c r="J12" s="33"/>
      <c r="K12" s="32"/>
      <c r="L12" s="35"/>
      <c r="M12" s="35"/>
      <c r="N12" s="35"/>
      <c r="O12" s="32"/>
      <c r="P12" s="32"/>
      <c r="Q12" s="35"/>
      <c r="R12" s="35"/>
      <c r="S12" s="35"/>
      <c r="T12" s="40">
        <f t="shared" si="2"/>
        <v>0</v>
      </c>
      <c r="U12" s="35"/>
      <c r="V12" s="35"/>
      <c r="W12" s="35"/>
      <c r="X12" s="40">
        <f t="shared" si="3"/>
        <v>0</v>
      </c>
      <c r="Y12" s="35"/>
      <c r="Z12" s="35"/>
      <c r="AA12" s="35"/>
      <c r="AB12" s="40">
        <f t="shared" si="4"/>
        <v>0</v>
      </c>
      <c r="AC12" s="35"/>
      <c r="AD12" s="35"/>
      <c r="AE12" s="35"/>
      <c r="AF12" s="40">
        <f t="shared" si="5"/>
        <v>0</v>
      </c>
      <c r="AG12" s="40">
        <f t="shared" si="0"/>
        <v>0</v>
      </c>
      <c r="AH12" s="41">
        <f t="shared" si="6"/>
        <v>0</v>
      </c>
      <c r="AI12" s="42">
        <f t="shared" si="1"/>
        <v>0</v>
      </c>
    </row>
    <row r="13" spans="1:35" ht="12.75" hidden="1" customHeight="1" outlineLevel="1">
      <c r="A13" s="16">
        <v>5</v>
      </c>
      <c r="B13" s="32"/>
      <c r="C13" s="31"/>
      <c r="D13" s="32"/>
      <c r="E13" s="32"/>
      <c r="F13" s="32"/>
      <c r="G13" s="31"/>
      <c r="H13" s="31"/>
      <c r="I13" s="29"/>
      <c r="J13" s="33"/>
      <c r="K13" s="32"/>
      <c r="L13" s="35"/>
      <c r="M13" s="35"/>
      <c r="N13" s="35"/>
      <c r="O13" s="32"/>
      <c r="P13" s="32"/>
      <c r="Q13" s="35"/>
      <c r="R13" s="35"/>
      <c r="S13" s="35"/>
      <c r="T13" s="40">
        <f t="shared" si="2"/>
        <v>0</v>
      </c>
      <c r="U13" s="35"/>
      <c r="V13" s="35"/>
      <c r="W13" s="35"/>
      <c r="X13" s="40">
        <f t="shared" si="3"/>
        <v>0</v>
      </c>
      <c r="Y13" s="35"/>
      <c r="Z13" s="35"/>
      <c r="AA13" s="35"/>
      <c r="AB13" s="40">
        <f t="shared" si="4"/>
        <v>0</v>
      </c>
      <c r="AC13" s="35"/>
      <c r="AD13" s="35"/>
      <c r="AE13" s="35"/>
      <c r="AF13" s="40">
        <f t="shared" si="5"/>
        <v>0</v>
      </c>
      <c r="AG13" s="40">
        <f t="shared" si="0"/>
        <v>0</v>
      </c>
      <c r="AH13" s="41">
        <f t="shared" si="6"/>
        <v>0</v>
      </c>
      <c r="AI13" s="42">
        <f t="shared" si="1"/>
        <v>0</v>
      </c>
    </row>
    <row r="14" spans="1:35" ht="12.75" hidden="1" customHeight="1" outlineLevel="1">
      <c r="A14" s="16">
        <v>6</v>
      </c>
      <c r="B14" s="32"/>
      <c r="C14" s="31"/>
      <c r="D14" s="32"/>
      <c r="E14" s="32"/>
      <c r="F14" s="32"/>
      <c r="G14" s="31"/>
      <c r="H14" s="31"/>
      <c r="I14" s="29"/>
      <c r="J14" s="33"/>
      <c r="K14" s="32"/>
      <c r="L14" s="35"/>
      <c r="M14" s="35"/>
      <c r="N14" s="35"/>
      <c r="O14" s="32"/>
      <c r="P14" s="32"/>
      <c r="Q14" s="35"/>
      <c r="R14" s="35"/>
      <c r="S14" s="35"/>
      <c r="T14" s="40">
        <f t="shared" si="2"/>
        <v>0</v>
      </c>
      <c r="U14" s="35"/>
      <c r="V14" s="35"/>
      <c r="W14" s="35"/>
      <c r="X14" s="40">
        <f t="shared" si="3"/>
        <v>0</v>
      </c>
      <c r="Y14" s="35"/>
      <c r="Z14" s="35"/>
      <c r="AA14" s="35"/>
      <c r="AB14" s="40">
        <f t="shared" si="4"/>
        <v>0</v>
      </c>
      <c r="AC14" s="35"/>
      <c r="AD14" s="35"/>
      <c r="AE14" s="35"/>
      <c r="AF14" s="40">
        <f t="shared" si="5"/>
        <v>0</v>
      </c>
      <c r="AG14" s="40">
        <f t="shared" si="0"/>
        <v>0</v>
      </c>
      <c r="AH14" s="41">
        <f t="shared" si="6"/>
        <v>0</v>
      </c>
      <c r="AI14" s="42">
        <f t="shared" si="1"/>
        <v>0</v>
      </c>
    </row>
    <row r="15" spans="1:35" ht="12.75" hidden="1" customHeight="1" outlineLevel="1">
      <c r="A15" s="16">
        <v>7</v>
      </c>
      <c r="B15" s="32"/>
      <c r="C15" s="31"/>
      <c r="D15" s="32"/>
      <c r="E15" s="32"/>
      <c r="F15" s="32"/>
      <c r="G15" s="31"/>
      <c r="H15" s="31"/>
      <c r="I15" s="29"/>
      <c r="J15" s="33"/>
      <c r="K15" s="32"/>
      <c r="L15" s="35"/>
      <c r="M15" s="35"/>
      <c r="N15" s="35"/>
      <c r="O15" s="32"/>
      <c r="P15" s="32"/>
      <c r="Q15" s="35"/>
      <c r="R15" s="35"/>
      <c r="S15" s="35"/>
      <c r="T15" s="40">
        <f t="shared" si="2"/>
        <v>0</v>
      </c>
      <c r="U15" s="35"/>
      <c r="V15" s="35"/>
      <c r="W15" s="35"/>
      <c r="X15" s="40">
        <f t="shared" si="3"/>
        <v>0</v>
      </c>
      <c r="Y15" s="35"/>
      <c r="Z15" s="35"/>
      <c r="AA15" s="35"/>
      <c r="AB15" s="40">
        <f t="shared" si="4"/>
        <v>0</v>
      </c>
      <c r="AC15" s="35"/>
      <c r="AD15" s="35"/>
      <c r="AE15" s="35"/>
      <c r="AF15" s="40">
        <f t="shared" si="5"/>
        <v>0</v>
      </c>
      <c r="AG15" s="40">
        <f t="shared" si="0"/>
        <v>0</v>
      </c>
      <c r="AH15" s="41">
        <f t="shared" si="6"/>
        <v>0</v>
      </c>
      <c r="AI15" s="42">
        <f t="shared" si="1"/>
        <v>0</v>
      </c>
    </row>
    <row r="16" spans="1:35" ht="12.75" hidden="1" customHeight="1" outlineLevel="1">
      <c r="A16" s="16">
        <v>8</v>
      </c>
      <c r="B16" s="32"/>
      <c r="C16" s="31"/>
      <c r="D16" s="32"/>
      <c r="E16" s="32"/>
      <c r="F16" s="32"/>
      <c r="G16" s="31"/>
      <c r="H16" s="31"/>
      <c r="I16" s="29"/>
      <c r="J16" s="33"/>
      <c r="K16" s="32"/>
      <c r="L16" s="35"/>
      <c r="M16" s="35"/>
      <c r="N16" s="35"/>
      <c r="O16" s="32"/>
      <c r="P16" s="32"/>
      <c r="Q16" s="35"/>
      <c r="R16" s="35"/>
      <c r="S16" s="35"/>
      <c r="T16" s="40">
        <f t="shared" si="2"/>
        <v>0</v>
      </c>
      <c r="U16" s="35"/>
      <c r="V16" s="35"/>
      <c r="W16" s="35"/>
      <c r="X16" s="40">
        <f t="shared" si="3"/>
        <v>0</v>
      </c>
      <c r="Y16" s="35"/>
      <c r="Z16" s="35"/>
      <c r="AA16" s="35"/>
      <c r="AB16" s="40">
        <f t="shared" si="4"/>
        <v>0</v>
      </c>
      <c r="AC16" s="35"/>
      <c r="AD16" s="35"/>
      <c r="AE16" s="35"/>
      <c r="AF16" s="40">
        <f t="shared" si="5"/>
        <v>0</v>
      </c>
      <c r="AG16" s="40">
        <f t="shared" si="0"/>
        <v>0</v>
      </c>
      <c r="AH16" s="41">
        <f t="shared" si="6"/>
        <v>0</v>
      </c>
      <c r="AI16" s="42">
        <f t="shared" si="1"/>
        <v>0</v>
      </c>
    </row>
    <row r="17" spans="1:35" ht="12.75" hidden="1" customHeight="1" outlineLevel="1">
      <c r="A17" s="16">
        <v>9</v>
      </c>
      <c r="B17" s="32"/>
      <c r="C17" s="31"/>
      <c r="D17" s="32"/>
      <c r="E17" s="32"/>
      <c r="F17" s="32"/>
      <c r="G17" s="31"/>
      <c r="H17" s="31"/>
      <c r="I17" s="29"/>
      <c r="J17" s="33"/>
      <c r="K17" s="32"/>
      <c r="L17" s="35"/>
      <c r="M17" s="35"/>
      <c r="N17" s="35"/>
      <c r="O17" s="32"/>
      <c r="P17" s="32"/>
      <c r="Q17" s="35"/>
      <c r="R17" s="35"/>
      <c r="S17" s="35"/>
      <c r="T17" s="40">
        <f t="shared" si="2"/>
        <v>0</v>
      </c>
      <c r="U17" s="35"/>
      <c r="V17" s="35"/>
      <c r="W17" s="35"/>
      <c r="X17" s="40">
        <f t="shared" si="3"/>
        <v>0</v>
      </c>
      <c r="Y17" s="35"/>
      <c r="Z17" s="35"/>
      <c r="AA17" s="35"/>
      <c r="AB17" s="40">
        <f t="shared" si="4"/>
        <v>0</v>
      </c>
      <c r="AC17" s="35"/>
      <c r="AD17" s="35"/>
      <c r="AE17" s="35"/>
      <c r="AF17" s="40">
        <f t="shared" si="5"/>
        <v>0</v>
      </c>
      <c r="AG17" s="40">
        <f t="shared" si="0"/>
        <v>0</v>
      </c>
      <c r="AH17" s="41">
        <f t="shared" si="6"/>
        <v>0</v>
      </c>
      <c r="AI17" s="42">
        <f t="shared" si="1"/>
        <v>0</v>
      </c>
    </row>
    <row r="18" spans="1:35" ht="12.75" hidden="1" customHeight="1" outlineLevel="1">
      <c r="A18" s="16">
        <v>10</v>
      </c>
      <c r="B18" s="32"/>
      <c r="C18" s="31"/>
      <c r="D18" s="32"/>
      <c r="E18" s="32"/>
      <c r="F18" s="32"/>
      <c r="G18" s="31"/>
      <c r="H18" s="31"/>
      <c r="I18" s="29"/>
      <c r="J18" s="34"/>
      <c r="K18" s="32"/>
      <c r="L18" s="35"/>
      <c r="M18" s="35"/>
      <c r="N18" s="35"/>
      <c r="O18" s="32"/>
      <c r="P18" s="32"/>
      <c r="Q18" s="35"/>
      <c r="R18" s="35"/>
      <c r="S18" s="35"/>
      <c r="T18" s="40">
        <f t="shared" si="2"/>
        <v>0</v>
      </c>
      <c r="U18" s="35"/>
      <c r="V18" s="35"/>
      <c r="W18" s="35"/>
      <c r="X18" s="40">
        <f t="shared" si="3"/>
        <v>0</v>
      </c>
      <c r="Y18" s="35"/>
      <c r="Z18" s="35"/>
      <c r="AA18" s="35"/>
      <c r="AB18" s="40">
        <f t="shared" si="4"/>
        <v>0</v>
      </c>
      <c r="AC18" s="35"/>
      <c r="AD18" s="35"/>
      <c r="AE18" s="35"/>
      <c r="AF18" s="40">
        <f t="shared" si="5"/>
        <v>0</v>
      </c>
      <c r="AG18" s="40">
        <f t="shared" si="0"/>
        <v>0</v>
      </c>
      <c r="AH18" s="41">
        <f t="shared" si="6"/>
        <v>0</v>
      </c>
      <c r="AI18" s="42">
        <f t="shared" si="1"/>
        <v>0</v>
      </c>
    </row>
    <row r="19" spans="1:35" ht="12.75" customHeight="1" collapsed="1">
      <c r="A19" s="181" t="s">
        <v>56</v>
      </c>
      <c r="B19" s="182"/>
      <c r="C19" s="182"/>
      <c r="D19" s="182"/>
      <c r="E19" s="182"/>
      <c r="F19" s="182"/>
      <c r="G19" s="182"/>
      <c r="H19" s="183"/>
      <c r="I19" s="55">
        <f>SUM(I9:I18)</f>
        <v>0</v>
      </c>
      <c r="J19" s="55">
        <f>SUM(J9:J18)</f>
        <v>0</v>
      </c>
      <c r="K19" s="56"/>
      <c r="L19" s="55">
        <f>SUM(L9:L18)</f>
        <v>0</v>
      </c>
      <c r="M19" s="55">
        <f>SUM(M9:M18)</f>
        <v>0</v>
      </c>
      <c r="N19" s="55">
        <f>SUM(N9:N18)</f>
        <v>0</v>
      </c>
      <c r="O19" s="57"/>
      <c r="P19" s="59"/>
      <c r="Q19" s="55">
        <f t="shared" ref="Q19:AG19" si="7">SUM(Q9:Q18)</f>
        <v>0</v>
      </c>
      <c r="R19" s="55">
        <f t="shared" si="7"/>
        <v>0</v>
      </c>
      <c r="S19" s="55">
        <f t="shared" si="7"/>
        <v>0</v>
      </c>
      <c r="T19" s="60">
        <f t="shared" si="7"/>
        <v>0</v>
      </c>
      <c r="U19" s="55">
        <f t="shared" si="7"/>
        <v>0</v>
      </c>
      <c r="V19" s="55">
        <f t="shared" si="7"/>
        <v>0</v>
      </c>
      <c r="W19" s="55">
        <f t="shared" si="7"/>
        <v>0</v>
      </c>
      <c r="X19" s="60">
        <f t="shared" si="7"/>
        <v>0</v>
      </c>
      <c r="Y19" s="55">
        <f t="shared" si="7"/>
        <v>0</v>
      </c>
      <c r="Z19" s="55">
        <f t="shared" si="7"/>
        <v>0</v>
      </c>
      <c r="AA19" s="55">
        <f t="shared" si="7"/>
        <v>0</v>
      </c>
      <c r="AB19" s="60">
        <f t="shared" si="7"/>
        <v>0</v>
      </c>
      <c r="AC19" s="55">
        <f t="shared" si="7"/>
        <v>0</v>
      </c>
      <c r="AD19" s="55">
        <f t="shared" si="7"/>
        <v>0</v>
      </c>
      <c r="AE19" s="55">
        <f t="shared" si="7"/>
        <v>0</v>
      </c>
      <c r="AF19" s="60">
        <f t="shared" si="7"/>
        <v>0</v>
      </c>
      <c r="AG19" s="53">
        <f t="shared" si="7"/>
        <v>0</v>
      </c>
      <c r="AH19" s="54">
        <f>IF(ISERROR(AG19/I19),0,AG19/I19)</f>
        <v>0</v>
      </c>
      <c r="AI19" s="54">
        <f>IF(ISERROR(AG19/$AG$191),0,AG19/$AG$191)</f>
        <v>0</v>
      </c>
    </row>
    <row r="20" spans="1:35" ht="12.75" customHeight="1">
      <c r="A20" s="36"/>
      <c r="B20" s="187" t="s">
        <v>12</v>
      </c>
      <c r="C20" s="188"/>
      <c r="D20" s="189"/>
      <c r="E20" s="18"/>
      <c r="F20" s="19"/>
      <c r="G20" s="20"/>
      <c r="H20" s="20"/>
      <c r="I20" s="21"/>
      <c r="J20" s="22"/>
      <c r="K20" s="23"/>
      <c r="L20" s="24"/>
      <c r="M20" s="24"/>
      <c r="N20" s="24"/>
      <c r="O20" s="19"/>
      <c r="P20" s="25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6"/>
      <c r="AI20" s="26"/>
    </row>
    <row r="21" spans="1:35" ht="12.75" hidden="1" customHeight="1" outlineLevel="1">
      <c r="A21" s="16">
        <v>1</v>
      </c>
      <c r="B21" s="28"/>
      <c r="C21" s="27"/>
      <c r="D21" s="28"/>
      <c r="E21" s="28"/>
      <c r="F21" s="28"/>
      <c r="G21" s="27"/>
      <c r="H21" s="27"/>
      <c r="I21" s="29"/>
      <c r="J21" s="30"/>
      <c r="K21" s="28"/>
      <c r="L21" s="35"/>
      <c r="M21" s="35"/>
      <c r="N21" s="35"/>
      <c r="O21" s="28"/>
      <c r="P21" s="28"/>
      <c r="Q21" s="35"/>
      <c r="R21" s="35"/>
      <c r="S21" s="35"/>
      <c r="T21" s="40">
        <f>SUM(Q21:S21)</f>
        <v>0</v>
      </c>
      <c r="U21" s="35"/>
      <c r="V21" s="35"/>
      <c r="W21" s="35"/>
      <c r="X21" s="40">
        <f>SUM(U21:W21)</f>
        <v>0</v>
      </c>
      <c r="Y21" s="35"/>
      <c r="Z21" s="35"/>
      <c r="AA21" s="35"/>
      <c r="AB21" s="40">
        <f>SUM(Y21:AA21)</f>
        <v>0</v>
      </c>
      <c r="AC21" s="35"/>
      <c r="AD21" s="35"/>
      <c r="AE21" s="35"/>
      <c r="AF21" s="40">
        <f>SUM(AC21:AE21)</f>
        <v>0</v>
      </c>
      <c r="AG21" s="40">
        <f t="shared" ref="AG21:AG30" si="8">SUM(T21,X21,AB21,AF21)</f>
        <v>0</v>
      </c>
      <c r="AH21" s="41">
        <f>IF(ISERROR(AG21/I21),0,AG21/I21)</f>
        <v>0</v>
      </c>
      <c r="AI21" s="42">
        <f t="shared" ref="AI21:AI30" si="9">IF(ISERROR(AG21/$AG$191),"-",AG21/$AG$191)</f>
        <v>0</v>
      </c>
    </row>
    <row r="22" spans="1:35" ht="12.75" hidden="1" customHeight="1" outlineLevel="1">
      <c r="A22" s="16">
        <v>2</v>
      </c>
      <c r="B22" s="32"/>
      <c r="C22" s="31"/>
      <c r="D22" s="32"/>
      <c r="E22" s="32"/>
      <c r="F22" s="32"/>
      <c r="G22" s="31"/>
      <c r="H22" s="31"/>
      <c r="I22" s="29"/>
      <c r="J22" s="33"/>
      <c r="K22" s="32"/>
      <c r="L22" s="35"/>
      <c r="M22" s="35"/>
      <c r="N22" s="35"/>
      <c r="O22" s="32"/>
      <c r="P22" s="32"/>
      <c r="Q22" s="35"/>
      <c r="R22" s="35"/>
      <c r="S22" s="35"/>
      <c r="T22" s="40">
        <f t="shared" ref="T22:T30" si="10">SUM(Q22:S22)</f>
        <v>0</v>
      </c>
      <c r="U22" s="35"/>
      <c r="V22" s="35"/>
      <c r="W22" s="35"/>
      <c r="X22" s="40">
        <f t="shared" ref="X22:X30" si="11">SUM(U22:W22)</f>
        <v>0</v>
      </c>
      <c r="Y22" s="35"/>
      <c r="Z22" s="35"/>
      <c r="AA22" s="35"/>
      <c r="AB22" s="40">
        <f t="shared" ref="AB22:AB30" si="12">SUM(Y22:AA22)</f>
        <v>0</v>
      </c>
      <c r="AC22" s="35"/>
      <c r="AD22" s="35"/>
      <c r="AE22" s="35"/>
      <c r="AF22" s="40">
        <f t="shared" ref="AF22:AF30" si="13">SUM(AC22:AE22)</f>
        <v>0</v>
      </c>
      <c r="AG22" s="40">
        <f t="shared" si="8"/>
        <v>0</v>
      </c>
      <c r="AH22" s="41">
        <f t="shared" ref="AH22:AH30" si="14">IF(ISERROR(AG22/I22),0,AG22/I22)</f>
        <v>0</v>
      </c>
      <c r="AI22" s="42">
        <f t="shared" si="9"/>
        <v>0</v>
      </c>
    </row>
    <row r="23" spans="1:35" ht="12.75" hidden="1" customHeight="1" outlineLevel="1">
      <c r="A23" s="16">
        <v>3</v>
      </c>
      <c r="B23" s="32"/>
      <c r="C23" s="31"/>
      <c r="D23" s="32"/>
      <c r="E23" s="32"/>
      <c r="F23" s="32"/>
      <c r="G23" s="31"/>
      <c r="H23" s="31"/>
      <c r="I23" s="29"/>
      <c r="J23" s="33"/>
      <c r="K23" s="32"/>
      <c r="L23" s="35"/>
      <c r="M23" s="35"/>
      <c r="N23" s="35"/>
      <c r="O23" s="32"/>
      <c r="P23" s="32"/>
      <c r="Q23" s="35"/>
      <c r="R23" s="35"/>
      <c r="S23" s="35"/>
      <c r="T23" s="40">
        <f t="shared" si="10"/>
        <v>0</v>
      </c>
      <c r="U23" s="35"/>
      <c r="V23" s="35"/>
      <c r="W23" s="35"/>
      <c r="X23" s="40">
        <f t="shared" si="11"/>
        <v>0</v>
      </c>
      <c r="Y23" s="35"/>
      <c r="Z23" s="35"/>
      <c r="AA23" s="35"/>
      <c r="AB23" s="40">
        <f t="shared" si="12"/>
        <v>0</v>
      </c>
      <c r="AC23" s="35"/>
      <c r="AD23" s="35"/>
      <c r="AE23" s="35"/>
      <c r="AF23" s="40">
        <f t="shared" si="13"/>
        <v>0</v>
      </c>
      <c r="AG23" s="40">
        <f t="shared" si="8"/>
        <v>0</v>
      </c>
      <c r="AH23" s="41">
        <f t="shared" si="14"/>
        <v>0</v>
      </c>
      <c r="AI23" s="42">
        <f t="shared" si="9"/>
        <v>0</v>
      </c>
    </row>
    <row r="24" spans="1:35" ht="12.75" hidden="1" customHeight="1" outlineLevel="1">
      <c r="A24" s="16">
        <v>4</v>
      </c>
      <c r="B24" s="32"/>
      <c r="C24" s="31"/>
      <c r="D24" s="32"/>
      <c r="E24" s="32"/>
      <c r="F24" s="32"/>
      <c r="G24" s="31"/>
      <c r="H24" s="31"/>
      <c r="I24" s="29"/>
      <c r="J24" s="33"/>
      <c r="K24" s="32"/>
      <c r="L24" s="35"/>
      <c r="M24" s="35"/>
      <c r="N24" s="35"/>
      <c r="O24" s="32"/>
      <c r="P24" s="32"/>
      <c r="Q24" s="35"/>
      <c r="R24" s="35"/>
      <c r="S24" s="35"/>
      <c r="T24" s="40">
        <f t="shared" si="10"/>
        <v>0</v>
      </c>
      <c r="U24" s="35"/>
      <c r="V24" s="35"/>
      <c r="W24" s="35"/>
      <c r="X24" s="40">
        <f t="shared" si="11"/>
        <v>0</v>
      </c>
      <c r="Y24" s="35"/>
      <c r="Z24" s="35"/>
      <c r="AA24" s="35"/>
      <c r="AB24" s="40">
        <f t="shared" si="12"/>
        <v>0</v>
      </c>
      <c r="AC24" s="35"/>
      <c r="AD24" s="35"/>
      <c r="AE24" s="35"/>
      <c r="AF24" s="40">
        <f t="shared" si="13"/>
        <v>0</v>
      </c>
      <c r="AG24" s="40">
        <f t="shared" si="8"/>
        <v>0</v>
      </c>
      <c r="AH24" s="41">
        <f t="shared" si="14"/>
        <v>0</v>
      </c>
      <c r="AI24" s="42">
        <f t="shared" si="9"/>
        <v>0</v>
      </c>
    </row>
    <row r="25" spans="1:35" ht="12.75" hidden="1" customHeight="1" outlineLevel="1">
      <c r="A25" s="16">
        <v>5</v>
      </c>
      <c r="B25" s="32"/>
      <c r="C25" s="31"/>
      <c r="D25" s="32"/>
      <c r="E25" s="32"/>
      <c r="F25" s="32"/>
      <c r="G25" s="31"/>
      <c r="H25" s="31"/>
      <c r="I25" s="29"/>
      <c r="J25" s="33"/>
      <c r="K25" s="32"/>
      <c r="L25" s="35"/>
      <c r="M25" s="35"/>
      <c r="N25" s="35"/>
      <c r="O25" s="32"/>
      <c r="P25" s="32"/>
      <c r="Q25" s="35"/>
      <c r="R25" s="35"/>
      <c r="S25" s="35"/>
      <c r="T25" s="40">
        <f t="shared" si="10"/>
        <v>0</v>
      </c>
      <c r="U25" s="35"/>
      <c r="V25" s="35"/>
      <c r="W25" s="35"/>
      <c r="X25" s="40">
        <f t="shared" si="11"/>
        <v>0</v>
      </c>
      <c r="Y25" s="35"/>
      <c r="Z25" s="35"/>
      <c r="AA25" s="35"/>
      <c r="AB25" s="40">
        <f t="shared" si="12"/>
        <v>0</v>
      </c>
      <c r="AC25" s="35"/>
      <c r="AD25" s="35"/>
      <c r="AE25" s="35"/>
      <c r="AF25" s="40">
        <f t="shared" si="13"/>
        <v>0</v>
      </c>
      <c r="AG25" s="40">
        <f t="shared" si="8"/>
        <v>0</v>
      </c>
      <c r="AH25" s="41">
        <f t="shared" si="14"/>
        <v>0</v>
      </c>
      <c r="AI25" s="42">
        <f t="shared" si="9"/>
        <v>0</v>
      </c>
    </row>
    <row r="26" spans="1:35" ht="12.75" hidden="1" customHeight="1" outlineLevel="1">
      <c r="A26" s="16">
        <v>6</v>
      </c>
      <c r="B26" s="32"/>
      <c r="C26" s="31"/>
      <c r="D26" s="32"/>
      <c r="E26" s="32"/>
      <c r="F26" s="32"/>
      <c r="G26" s="31"/>
      <c r="H26" s="31"/>
      <c r="I26" s="29"/>
      <c r="J26" s="33"/>
      <c r="K26" s="32"/>
      <c r="L26" s="35"/>
      <c r="M26" s="35"/>
      <c r="N26" s="35"/>
      <c r="O26" s="32"/>
      <c r="P26" s="32"/>
      <c r="Q26" s="35"/>
      <c r="R26" s="35"/>
      <c r="S26" s="35"/>
      <c r="T26" s="40">
        <f t="shared" si="10"/>
        <v>0</v>
      </c>
      <c r="U26" s="35"/>
      <c r="V26" s="35"/>
      <c r="W26" s="35"/>
      <c r="X26" s="40">
        <f t="shared" si="11"/>
        <v>0</v>
      </c>
      <c r="Y26" s="35"/>
      <c r="Z26" s="35"/>
      <c r="AA26" s="35"/>
      <c r="AB26" s="40">
        <f t="shared" si="12"/>
        <v>0</v>
      </c>
      <c r="AC26" s="35"/>
      <c r="AD26" s="35"/>
      <c r="AE26" s="35"/>
      <c r="AF26" s="40">
        <f t="shared" si="13"/>
        <v>0</v>
      </c>
      <c r="AG26" s="40">
        <f t="shared" si="8"/>
        <v>0</v>
      </c>
      <c r="AH26" s="41">
        <f t="shared" si="14"/>
        <v>0</v>
      </c>
      <c r="AI26" s="42">
        <f t="shared" si="9"/>
        <v>0</v>
      </c>
    </row>
    <row r="27" spans="1:35" ht="12.75" hidden="1" customHeight="1" outlineLevel="1">
      <c r="A27" s="16">
        <v>7</v>
      </c>
      <c r="B27" s="32"/>
      <c r="C27" s="31"/>
      <c r="D27" s="32"/>
      <c r="E27" s="32"/>
      <c r="F27" s="32"/>
      <c r="G27" s="31"/>
      <c r="H27" s="31"/>
      <c r="I27" s="29"/>
      <c r="J27" s="33"/>
      <c r="K27" s="32"/>
      <c r="L27" s="35"/>
      <c r="M27" s="35"/>
      <c r="N27" s="35"/>
      <c r="O27" s="32"/>
      <c r="P27" s="32"/>
      <c r="Q27" s="35"/>
      <c r="R27" s="35"/>
      <c r="S27" s="35"/>
      <c r="T27" s="40">
        <f t="shared" si="10"/>
        <v>0</v>
      </c>
      <c r="U27" s="35"/>
      <c r="V27" s="35"/>
      <c r="W27" s="35"/>
      <c r="X27" s="40">
        <f t="shared" si="11"/>
        <v>0</v>
      </c>
      <c r="Y27" s="35"/>
      <c r="Z27" s="35"/>
      <c r="AA27" s="35"/>
      <c r="AB27" s="40">
        <f t="shared" si="12"/>
        <v>0</v>
      </c>
      <c r="AC27" s="35"/>
      <c r="AD27" s="35"/>
      <c r="AE27" s="35"/>
      <c r="AF27" s="40">
        <f t="shared" si="13"/>
        <v>0</v>
      </c>
      <c r="AG27" s="40">
        <f t="shared" si="8"/>
        <v>0</v>
      </c>
      <c r="AH27" s="41">
        <f t="shared" si="14"/>
        <v>0</v>
      </c>
      <c r="AI27" s="42">
        <f t="shared" si="9"/>
        <v>0</v>
      </c>
    </row>
    <row r="28" spans="1:35" ht="12.75" hidden="1" customHeight="1" outlineLevel="1">
      <c r="A28" s="16">
        <v>8</v>
      </c>
      <c r="B28" s="32"/>
      <c r="C28" s="31"/>
      <c r="D28" s="32"/>
      <c r="E28" s="32"/>
      <c r="F28" s="32"/>
      <c r="G28" s="31"/>
      <c r="H28" s="31"/>
      <c r="I28" s="29"/>
      <c r="J28" s="33"/>
      <c r="K28" s="32"/>
      <c r="L28" s="35"/>
      <c r="M28" s="35"/>
      <c r="N28" s="35"/>
      <c r="O28" s="32"/>
      <c r="P28" s="32"/>
      <c r="Q28" s="35"/>
      <c r="R28" s="35"/>
      <c r="S28" s="35"/>
      <c r="T28" s="40">
        <f t="shared" si="10"/>
        <v>0</v>
      </c>
      <c r="U28" s="35"/>
      <c r="V28" s="35"/>
      <c r="W28" s="35"/>
      <c r="X28" s="40">
        <f t="shared" si="11"/>
        <v>0</v>
      </c>
      <c r="Y28" s="35"/>
      <c r="Z28" s="35"/>
      <c r="AA28" s="35"/>
      <c r="AB28" s="40">
        <f t="shared" si="12"/>
        <v>0</v>
      </c>
      <c r="AC28" s="35"/>
      <c r="AD28" s="35"/>
      <c r="AE28" s="35"/>
      <c r="AF28" s="40">
        <f t="shared" si="13"/>
        <v>0</v>
      </c>
      <c r="AG28" s="40">
        <f t="shared" si="8"/>
        <v>0</v>
      </c>
      <c r="AH28" s="41">
        <f t="shared" si="14"/>
        <v>0</v>
      </c>
      <c r="AI28" s="42">
        <f t="shared" si="9"/>
        <v>0</v>
      </c>
    </row>
    <row r="29" spans="1:35" ht="12.75" hidden="1" customHeight="1" outlineLevel="1">
      <c r="A29" s="16">
        <v>9</v>
      </c>
      <c r="B29" s="32"/>
      <c r="C29" s="31"/>
      <c r="D29" s="32"/>
      <c r="E29" s="32"/>
      <c r="F29" s="32"/>
      <c r="G29" s="31"/>
      <c r="H29" s="31"/>
      <c r="I29" s="29"/>
      <c r="J29" s="33"/>
      <c r="K29" s="32"/>
      <c r="L29" s="35"/>
      <c r="M29" s="35"/>
      <c r="N29" s="35"/>
      <c r="O29" s="32"/>
      <c r="P29" s="32"/>
      <c r="Q29" s="35"/>
      <c r="R29" s="35"/>
      <c r="S29" s="35"/>
      <c r="T29" s="40">
        <f t="shared" si="10"/>
        <v>0</v>
      </c>
      <c r="U29" s="35"/>
      <c r="V29" s="35"/>
      <c r="W29" s="35"/>
      <c r="X29" s="40">
        <f t="shared" si="11"/>
        <v>0</v>
      </c>
      <c r="Y29" s="35"/>
      <c r="Z29" s="35"/>
      <c r="AA29" s="35"/>
      <c r="AB29" s="40">
        <f t="shared" si="12"/>
        <v>0</v>
      </c>
      <c r="AC29" s="35"/>
      <c r="AD29" s="35"/>
      <c r="AE29" s="35"/>
      <c r="AF29" s="40">
        <f t="shared" si="13"/>
        <v>0</v>
      </c>
      <c r="AG29" s="40">
        <f t="shared" si="8"/>
        <v>0</v>
      </c>
      <c r="AH29" s="41">
        <f t="shared" si="14"/>
        <v>0</v>
      </c>
      <c r="AI29" s="42">
        <f t="shared" si="9"/>
        <v>0</v>
      </c>
    </row>
    <row r="30" spans="1:35" ht="12.75" hidden="1" customHeight="1" outlineLevel="1">
      <c r="A30" s="16">
        <v>10</v>
      </c>
      <c r="B30" s="32"/>
      <c r="C30" s="31"/>
      <c r="D30" s="32"/>
      <c r="E30" s="32"/>
      <c r="F30" s="32"/>
      <c r="G30" s="31"/>
      <c r="H30" s="31"/>
      <c r="I30" s="29"/>
      <c r="J30" s="34"/>
      <c r="K30" s="32"/>
      <c r="L30" s="35"/>
      <c r="M30" s="35"/>
      <c r="N30" s="35"/>
      <c r="O30" s="32"/>
      <c r="P30" s="32"/>
      <c r="Q30" s="35"/>
      <c r="R30" s="35"/>
      <c r="S30" s="35"/>
      <c r="T30" s="40">
        <f t="shared" si="10"/>
        <v>0</v>
      </c>
      <c r="U30" s="35"/>
      <c r="V30" s="35"/>
      <c r="W30" s="35"/>
      <c r="X30" s="40">
        <f t="shared" si="11"/>
        <v>0</v>
      </c>
      <c r="Y30" s="35"/>
      <c r="Z30" s="35"/>
      <c r="AA30" s="35"/>
      <c r="AB30" s="40">
        <f t="shared" si="12"/>
        <v>0</v>
      </c>
      <c r="AC30" s="35"/>
      <c r="AD30" s="35"/>
      <c r="AE30" s="35"/>
      <c r="AF30" s="40">
        <f t="shared" si="13"/>
        <v>0</v>
      </c>
      <c r="AG30" s="40">
        <f t="shared" si="8"/>
        <v>0</v>
      </c>
      <c r="AH30" s="41">
        <f t="shared" si="14"/>
        <v>0</v>
      </c>
      <c r="AI30" s="42">
        <f t="shared" si="9"/>
        <v>0</v>
      </c>
    </row>
    <row r="31" spans="1:35" ht="12.75" customHeight="1" collapsed="1">
      <c r="A31" s="181" t="s">
        <v>55</v>
      </c>
      <c r="B31" s="182"/>
      <c r="C31" s="182"/>
      <c r="D31" s="182"/>
      <c r="E31" s="182"/>
      <c r="F31" s="182"/>
      <c r="G31" s="182"/>
      <c r="H31" s="183"/>
      <c r="I31" s="55">
        <f>SUM(I21:I30)</f>
        <v>0</v>
      </c>
      <c r="J31" s="55">
        <f>SUM(J21:J30)</f>
        <v>0</v>
      </c>
      <c r="K31" s="56"/>
      <c r="L31" s="55">
        <f>SUM(L21:L30)</f>
        <v>0</v>
      </c>
      <c r="M31" s="55">
        <f>SUM(M21:M30)</f>
        <v>0</v>
      </c>
      <c r="N31" s="55">
        <f>SUM(N21:N30)</f>
        <v>0</v>
      </c>
      <c r="O31" s="57"/>
      <c r="P31" s="59"/>
      <c r="Q31" s="55">
        <f t="shared" ref="Q31:AG31" si="15">SUM(Q21:Q30)</f>
        <v>0</v>
      </c>
      <c r="R31" s="55">
        <f t="shared" si="15"/>
        <v>0</v>
      </c>
      <c r="S31" s="55">
        <f t="shared" si="15"/>
        <v>0</v>
      </c>
      <c r="T31" s="60">
        <f t="shared" si="15"/>
        <v>0</v>
      </c>
      <c r="U31" s="55">
        <f t="shared" si="15"/>
        <v>0</v>
      </c>
      <c r="V31" s="55">
        <f t="shared" si="15"/>
        <v>0</v>
      </c>
      <c r="W31" s="55">
        <f t="shared" si="15"/>
        <v>0</v>
      </c>
      <c r="X31" s="60">
        <f t="shared" si="15"/>
        <v>0</v>
      </c>
      <c r="Y31" s="55">
        <f t="shared" si="15"/>
        <v>0</v>
      </c>
      <c r="Z31" s="55">
        <f t="shared" si="15"/>
        <v>0</v>
      </c>
      <c r="AA31" s="55">
        <f t="shared" si="15"/>
        <v>0</v>
      </c>
      <c r="AB31" s="60">
        <f t="shared" si="15"/>
        <v>0</v>
      </c>
      <c r="AC31" s="55">
        <f t="shared" si="15"/>
        <v>0</v>
      </c>
      <c r="AD31" s="55">
        <f t="shared" si="15"/>
        <v>0</v>
      </c>
      <c r="AE31" s="55">
        <f t="shared" si="15"/>
        <v>0</v>
      </c>
      <c r="AF31" s="60">
        <f t="shared" si="15"/>
        <v>0</v>
      </c>
      <c r="AG31" s="53">
        <f t="shared" si="15"/>
        <v>0</v>
      </c>
      <c r="AH31" s="54">
        <f>IF(ISERROR(AG31/I31),0,AG31/I31)</f>
        <v>0</v>
      </c>
      <c r="AI31" s="54">
        <f>IF(ISERROR(AG31/$AG$191),0,AG31/$AG$191)</f>
        <v>0</v>
      </c>
    </row>
    <row r="32" spans="1:35" ht="12.75" customHeight="1">
      <c r="A32" s="36"/>
      <c r="B32" s="187" t="s">
        <v>13</v>
      </c>
      <c r="C32" s="188"/>
      <c r="D32" s="189"/>
      <c r="E32" s="18"/>
      <c r="F32" s="19"/>
      <c r="G32" s="20"/>
      <c r="H32" s="20"/>
      <c r="I32" s="21"/>
      <c r="J32" s="22"/>
      <c r="K32" s="23"/>
      <c r="L32" s="24"/>
      <c r="M32" s="24"/>
      <c r="N32" s="24"/>
      <c r="O32" s="19"/>
      <c r="P32" s="25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6"/>
      <c r="AI32" s="26"/>
    </row>
    <row r="33" spans="1:35" ht="12.75" hidden="1" customHeight="1" outlineLevel="1">
      <c r="A33" s="16">
        <v>1</v>
      </c>
      <c r="B33" s="28"/>
      <c r="C33" s="27"/>
      <c r="D33" s="28"/>
      <c r="E33" s="28"/>
      <c r="F33" s="28"/>
      <c r="G33" s="27"/>
      <c r="H33" s="27"/>
      <c r="I33" s="29"/>
      <c r="J33" s="30"/>
      <c r="K33" s="28"/>
      <c r="L33" s="35"/>
      <c r="M33" s="35"/>
      <c r="N33" s="35"/>
      <c r="O33" s="28"/>
      <c r="P33" s="28"/>
      <c r="Q33" s="35"/>
      <c r="R33" s="35"/>
      <c r="S33" s="35"/>
      <c r="T33" s="40">
        <f>SUM(Q33:S33)</f>
        <v>0</v>
      </c>
      <c r="U33" s="35"/>
      <c r="V33" s="35"/>
      <c r="W33" s="35"/>
      <c r="X33" s="40">
        <f>SUM(U33:W33)</f>
        <v>0</v>
      </c>
      <c r="Y33" s="35"/>
      <c r="Z33" s="35"/>
      <c r="AA33" s="35"/>
      <c r="AB33" s="40">
        <f>SUM(Y33:AA33)</f>
        <v>0</v>
      </c>
      <c r="AC33" s="35"/>
      <c r="AD33" s="35"/>
      <c r="AE33" s="35"/>
      <c r="AF33" s="40">
        <f>SUM(AC33:AE33)</f>
        <v>0</v>
      </c>
      <c r="AG33" s="40">
        <f t="shared" ref="AG33:AG42" si="16">SUM(T33,X33,AB33,AF33)</f>
        <v>0</v>
      </c>
      <c r="AH33" s="41">
        <f>IF(ISERROR(AG33/I33),0,AG33/I33)</f>
        <v>0</v>
      </c>
      <c r="AI33" s="42">
        <f t="shared" ref="AI33:AI42" si="17">IF(ISERROR(AG33/$AG$191),"-",AG33/$AG$191)</f>
        <v>0</v>
      </c>
    </row>
    <row r="34" spans="1:35" ht="12.75" hidden="1" customHeight="1" outlineLevel="1">
      <c r="A34" s="16">
        <v>2</v>
      </c>
      <c r="B34" s="32"/>
      <c r="C34" s="31"/>
      <c r="D34" s="32"/>
      <c r="E34" s="32"/>
      <c r="F34" s="32"/>
      <c r="G34" s="31"/>
      <c r="H34" s="31"/>
      <c r="I34" s="29"/>
      <c r="J34" s="33"/>
      <c r="K34" s="32"/>
      <c r="L34" s="35"/>
      <c r="M34" s="35"/>
      <c r="N34" s="35"/>
      <c r="O34" s="32"/>
      <c r="P34" s="32"/>
      <c r="Q34" s="35"/>
      <c r="R34" s="35"/>
      <c r="S34" s="35"/>
      <c r="T34" s="40">
        <f t="shared" ref="T34:T42" si="18">SUM(Q34:S34)</f>
        <v>0</v>
      </c>
      <c r="U34" s="35"/>
      <c r="V34" s="35"/>
      <c r="W34" s="35"/>
      <c r="X34" s="40">
        <f t="shared" ref="X34:X42" si="19">SUM(U34:W34)</f>
        <v>0</v>
      </c>
      <c r="Y34" s="35"/>
      <c r="Z34" s="35"/>
      <c r="AA34" s="35"/>
      <c r="AB34" s="40">
        <f t="shared" ref="AB34:AB42" si="20">SUM(Y34:AA34)</f>
        <v>0</v>
      </c>
      <c r="AC34" s="35"/>
      <c r="AD34" s="35"/>
      <c r="AE34" s="35"/>
      <c r="AF34" s="40">
        <f t="shared" ref="AF34:AF42" si="21">SUM(AC34:AE34)</f>
        <v>0</v>
      </c>
      <c r="AG34" s="40">
        <f t="shared" si="16"/>
        <v>0</v>
      </c>
      <c r="AH34" s="41">
        <f t="shared" ref="AH34:AH42" si="22">IF(ISERROR(AG34/I34),0,AG34/I34)</f>
        <v>0</v>
      </c>
      <c r="AI34" s="42">
        <f t="shared" si="17"/>
        <v>0</v>
      </c>
    </row>
    <row r="35" spans="1:35" ht="12.75" hidden="1" customHeight="1" outlineLevel="1">
      <c r="A35" s="16">
        <v>3</v>
      </c>
      <c r="B35" s="32"/>
      <c r="C35" s="31"/>
      <c r="D35" s="32"/>
      <c r="E35" s="32"/>
      <c r="F35" s="32"/>
      <c r="G35" s="31"/>
      <c r="H35" s="31"/>
      <c r="I35" s="29"/>
      <c r="J35" s="33"/>
      <c r="K35" s="32"/>
      <c r="L35" s="35"/>
      <c r="M35" s="35"/>
      <c r="N35" s="35"/>
      <c r="O35" s="32"/>
      <c r="P35" s="32"/>
      <c r="Q35" s="35"/>
      <c r="R35" s="35"/>
      <c r="S35" s="35"/>
      <c r="T35" s="40">
        <f t="shared" si="18"/>
        <v>0</v>
      </c>
      <c r="U35" s="35"/>
      <c r="V35" s="35"/>
      <c r="W35" s="35"/>
      <c r="X35" s="40">
        <f t="shared" si="19"/>
        <v>0</v>
      </c>
      <c r="Y35" s="35"/>
      <c r="Z35" s="35"/>
      <c r="AA35" s="35"/>
      <c r="AB35" s="40">
        <f t="shared" si="20"/>
        <v>0</v>
      </c>
      <c r="AC35" s="35"/>
      <c r="AD35" s="35"/>
      <c r="AE35" s="35"/>
      <c r="AF35" s="40">
        <f t="shared" si="21"/>
        <v>0</v>
      </c>
      <c r="AG35" s="40">
        <f t="shared" si="16"/>
        <v>0</v>
      </c>
      <c r="AH35" s="41">
        <f t="shared" si="22"/>
        <v>0</v>
      </c>
      <c r="AI35" s="42">
        <f t="shared" si="17"/>
        <v>0</v>
      </c>
    </row>
    <row r="36" spans="1:35" ht="12.75" hidden="1" customHeight="1" outlineLevel="1">
      <c r="A36" s="16">
        <v>4</v>
      </c>
      <c r="B36" s="32"/>
      <c r="C36" s="31"/>
      <c r="D36" s="32"/>
      <c r="E36" s="32"/>
      <c r="F36" s="32"/>
      <c r="G36" s="31"/>
      <c r="H36" s="31"/>
      <c r="I36" s="29"/>
      <c r="J36" s="33"/>
      <c r="K36" s="32"/>
      <c r="L36" s="35"/>
      <c r="M36" s="35"/>
      <c r="N36" s="35"/>
      <c r="O36" s="32"/>
      <c r="P36" s="32"/>
      <c r="Q36" s="35"/>
      <c r="R36" s="35"/>
      <c r="S36" s="35"/>
      <c r="T36" s="40">
        <f t="shared" si="18"/>
        <v>0</v>
      </c>
      <c r="U36" s="35"/>
      <c r="V36" s="35"/>
      <c r="W36" s="35"/>
      <c r="X36" s="40">
        <f t="shared" si="19"/>
        <v>0</v>
      </c>
      <c r="Y36" s="35"/>
      <c r="Z36" s="35"/>
      <c r="AA36" s="35"/>
      <c r="AB36" s="40">
        <f t="shared" si="20"/>
        <v>0</v>
      </c>
      <c r="AC36" s="35"/>
      <c r="AD36" s="35"/>
      <c r="AE36" s="35"/>
      <c r="AF36" s="40">
        <f t="shared" si="21"/>
        <v>0</v>
      </c>
      <c r="AG36" s="40">
        <f t="shared" si="16"/>
        <v>0</v>
      </c>
      <c r="AH36" s="41">
        <f t="shared" si="22"/>
        <v>0</v>
      </c>
      <c r="AI36" s="42">
        <f t="shared" si="17"/>
        <v>0</v>
      </c>
    </row>
    <row r="37" spans="1:35" ht="12.75" hidden="1" customHeight="1" outlineLevel="1">
      <c r="A37" s="16">
        <v>5</v>
      </c>
      <c r="B37" s="32"/>
      <c r="C37" s="31"/>
      <c r="D37" s="32"/>
      <c r="E37" s="32"/>
      <c r="F37" s="32"/>
      <c r="G37" s="31"/>
      <c r="H37" s="31"/>
      <c r="I37" s="29"/>
      <c r="J37" s="33"/>
      <c r="K37" s="32"/>
      <c r="L37" s="35"/>
      <c r="M37" s="35"/>
      <c r="N37" s="35"/>
      <c r="O37" s="32"/>
      <c r="P37" s="32"/>
      <c r="Q37" s="35"/>
      <c r="R37" s="35"/>
      <c r="S37" s="35"/>
      <c r="T37" s="40">
        <f t="shared" si="18"/>
        <v>0</v>
      </c>
      <c r="U37" s="35"/>
      <c r="V37" s="35"/>
      <c r="W37" s="35"/>
      <c r="X37" s="40">
        <f t="shared" si="19"/>
        <v>0</v>
      </c>
      <c r="Y37" s="35"/>
      <c r="Z37" s="35"/>
      <c r="AA37" s="35"/>
      <c r="AB37" s="40">
        <f t="shared" si="20"/>
        <v>0</v>
      </c>
      <c r="AC37" s="35"/>
      <c r="AD37" s="35"/>
      <c r="AE37" s="35"/>
      <c r="AF37" s="40">
        <f t="shared" si="21"/>
        <v>0</v>
      </c>
      <c r="AG37" s="40">
        <f t="shared" si="16"/>
        <v>0</v>
      </c>
      <c r="AH37" s="41">
        <f t="shared" si="22"/>
        <v>0</v>
      </c>
      <c r="AI37" s="42">
        <f t="shared" si="17"/>
        <v>0</v>
      </c>
    </row>
    <row r="38" spans="1:35" ht="12.75" hidden="1" customHeight="1" outlineLevel="1">
      <c r="A38" s="16">
        <v>6</v>
      </c>
      <c r="B38" s="32"/>
      <c r="C38" s="31"/>
      <c r="D38" s="32"/>
      <c r="E38" s="32"/>
      <c r="F38" s="32"/>
      <c r="G38" s="31"/>
      <c r="H38" s="31"/>
      <c r="I38" s="29"/>
      <c r="J38" s="33"/>
      <c r="K38" s="32"/>
      <c r="L38" s="35"/>
      <c r="M38" s="35"/>
      <c r="N38" s="35"/>
      <c r="O38" s="32"/>
      <c r="P38" s="32"/>
      <c r="Q38" s="35"/>
      <c r="R38" s="35"/>
      <c r="S38" s="35"/>
      <c r="T38" s="40">
        <f t="shared" si="18"/>
        <v>0</v>
      </c>
      <c r="U38" s="35"/>
      <c r="V38" s="35"/>
      <c r="W38" s="35"/>
      <c r="X38" s="40">
        <f t="shared" si="19"/>
        <v>0</v>
      </c>
      <c r="Y38" s="35"/>
      <c r="Z38" s="35"/>
      <c r="AA38" s="35"/>
      <c r="AB38" s="40">
        <f t="shared" si="20"/>
        <v>0</v>
      </c>
      <c r="AC38" s="35"/>
      <c r="AD38" s="35"/>
      <c r="AE38" s="35"/>
      <c r="AF38" s="40">
        <f t="shared" si="21"/>
        <v>0</v>
      </c>
      <c r="AG38" s="40">
        <f t="shared" si="16"/>
        <v>0</v>
      </c>
      <c r="AH38" s="41">
        <f t="shared" si="22"/>
        <v>0</v>
      </c>
      <c r="AI38" s="42">
        <f t="shared" si="17"/>
        <v>0</v>
      </c>
    </row>
    <row r="39" spans="1:35" ht="12.75" hidden="1" customHeight="1" outlineLevel="1">
      <c r="A39" s="16">
        <v>7</v>
      </c>
      <c r="B39" s="32"/>
      <c r="C39" s="31"/>
      <c r="D39" s="32"/>
      <c r="E39" s="32"/>
      <c r="F39" s="32"/>
      <c r="G39" s="31"/>
      <c r="H39" s="31"/>
      <c r="I39" s="29"/>
      <c r="J39" s="33"/>
      <c r="K39" s="32"/>
      <c r="L39" s="35"/>
      <c r="M39" s="35"/>
      <c r="N39" s="35"/>
      <c r="O39" s="32"/>
      <c r="P39" s="32"/>
      <c r="Q39" s="35"/>
      <c r="R39" s="35"/>
      <c r="S39" s="35"/>
      <c r="T39" s="40">
        <f t="shared" si="18"/>
        <v>0</v>
      </c>
      <c r="U39" s="35"/>
      <c r="V39" s="35"/>
      <c r="W39" s="35"/>
      <c r="X39" s="40">
        <f t="shared" si="19"/>
        <v>0</v>
      </c>
      <c r="Y39" s="35"/>
      <c r="Z39" s="35"/>
      <c r="AA39" s="35"/>
      <c r="AB39" s="40">
        <f t="shared" si="20"/>
        <v>0</v>
      </c>
      <c r="AC39" s="35"/>
      <c r="AD39" s="35"/>
      <c r="AE39" s="35"/>
      <c r="AF39" s="40">
        <f t="shared" si="21"/>
        <v>0</v>
      </c>
      <c r="AG39" s="40">
        <f t="shared" si="16"/>
        <v>0</v>
      </c>
      <c r="AH39" s="41">
        <f t="shared" si="22"/>
        <v>0</v>
      </c>
      <c r="AI39" s="42">
        <f t="shared" si="17"/>
        <v>0</v>
      </c>
    </row>
    <row r="40" spans="1:35" ht="12.75" hidden="1" customHeight="1" outlineLevel="1">
      <c r="A40" s="16">
        <v>8</v>
      </c>
      <c r="B40" s="32"/>
      <c r="C40" s="31"/>
      <c r="D40" s="32"/>
      <c r="E40" s="32"/>
      <c r="F40" s="32"/>
      <c r="G40" s="31"/>
      <c r="H40" s="31"/>
      <c r="I40" s="29"/>
      <c r="J40" s="33"/>
      <c r="K40" s="32"/>
      <c r="L40" s="35"/>
      <c r="M40" s="35"/>
      <c r="N40" s="35"/>
      <c r="O40" s="32"/>
      <c r="P40" s="32"/>
      <c r="Q40" s="35"/>
      <c r="R40" s="35"/>
      <c r="S40" s="35"/>
      <c r="T40" s="40">
        <f t="shared" si="18"/>
        <v>0</v>
      </c>
      <c r="U40" s="35"/>
      <c r="V40" s="35"/>
      <c r="W40" s="35"/>
      <c r="X40" s="40">
        <f t="shared" si="19"/>
        <v>0</v>
      </c>
      <c r="Y40" s="35"/>
      <c r="Z40" s="35"/>
      <c r="AA40" s="35"/>
      <c r="AB40" s="40">
        <f t="shared" si="20"/>
        <v>0</v>
      </c>
      <c r="AC40" s="35"/>
      <c r="AD40" s="35"/>
      <c r="AE40" s="35"/>
      <c r="AF40" s="40">
        <f t="shared" si="21"/>
        <v>0</v>
      </c>
      <c r="AG40" s="40">
        <f t="shared" si="16"/>
        <v>0</v>
      </c>
      <c r="AH40" s="41">
        <f t="shared" si="22"/>
        <v>0</v>
      </c>
      <c r="AI40" s="42">
        <f t="shared" si="17"/>
        <v>0</v>
      </c>
    </row>
    <row r="41" spans="1:35" ht="12.75" hidden="1" customHeight="1" outlineLevel="1">
      <c r="A41" s="16">
        <v>9</v>
      </c>
      <c r="B41" s="32"/>
      <c r="C41" s="31"/>
      <c r="D41" s="32"/>
      <c r="E41" s="32"/>
      <c r="F41" s="32"/>
      <c r="G41" s="31"/>
      <c r="H41" s="31"/>
      <c r="I41" s="29"/>
      <c r="J41" s="33"/>
      <c r="K41" s="32"/>
      <c r="L41" s="35"/>
      <c r="M41" s="35"/>
      <c r="N41" s="35"/>
      <c r="O41" s="32"/>
      <c r="P41" s="32"/>
      <c r="Q41" s="35"/>
      <c r="R41" s="35"/>
      <c r="S41" s="35"/>
      <c r="T41" s="40">
        <f t="shared" si="18"/>
        <v>0</v>
      </c>
      <c r="U41" s="35"/>
      <c r="V41" s="35"/>
      <c r="W41" s="35"/>
      <c r="X41" s="40">
        <f t="shared" si="19"/>
        <v>0</v>
      </c>
      <c r="Y41" s="35"/>
      <c r="Z41" s="35"/>
      <c r="AA41" s="35"/>
      <c r="AB41" s="40">
        <f t="shared" si="20"/>
        <v>0</v>
      </c>
      <c r="AC41" s="35"/>
      <c r="AD41" s="35"/>
      <c r="AE41" s="35"/>
      <c r="AF41" s="40">
        <f t="shared" si="21"/>
        <v>0</v>
      </c>
      <c r="AG41" s="40">
        <f t="shared" si="16"/>
        <v>0</v>
      </c>
      <c r="AH41" s="41">
        <f t="shared" si="22"/>
        <v>0</v>
      </c>
      <c r="AI41" s="42">
        <f t="shared" si="17"/>
        <v>0</v>
      </c>
    </row>
    <row r="42" spans="1:35" ht="12.75" hidden="1" customHeight="1" outlineLevel="1">
      <c r="A42" s="16">
        <v>10</v>
      </c>
      <c r="B42" s="32"/>
      <c r="C42" s="31"/>
      <c r="D42" s="32"/>
      <c r="E42" s="32"/>
      <c r="F42" s="32"/>
      <c r="G42" s="31"/>
      <c r="H42" s="31"/>
      <c r="I42" s="29"/>
      <c r="J42" s="34"/>
      <c r="K42" s="32"/>
      <c r="L42" s="35"/>
      <c r="M42" s="35"/>
      <c r="N42" s="35"/>
      <c r="O42" s="32"/>
      <c r="P42" s="32"/>
      <c r="Q42" s="35"/>
      <c r="R42" s="35"/>
      <c r="S42" s="35"/>
      <c r="T42" s="40">
        <f t="shared" si="18"/>
        <v>0</v>
      </c>
      <c r="U42" s="35"/>
      <c r="V42" s="35"/>
      <c r="W42" s="35"/>
      <c r="X42" s="40">
        <f t="shared" si="19"/>
        <v>0</v>
      </c>
      <c r="Y42" s="35"/>
      <c r="Z42" s="35"/>
      <c r="AA42" s="35"/>
      <c r="AB42" s="40">
        <f t="shared" si="20"/>
        <v>0</v>
      </c>
      <c r="AC42" s="35"/>
      <c r="AD42" s="35"/>
      <c r="AE42" s="35"/>
      <c r="AF42" s="40">
        <f t="shared" si="21"/>
        <v>0</v>
      </c>
      <c r="AG42" s="40">
        <f t="shared" si="16"/>
        <v>0</v>
      </c>
      <c r="AH42" s="41">
        <f t="shared" si="22"/>
        <v>0</v>
      </c>
      <c r="AI42" s="42">
        <f t="shared" si="17"/>
        <v>0</v>
      </c>
    </row>
    <row r="43" spans="1:35" ht="12.75" customHeight="1" collapsed="1">
      <c r="A43" s="181" t="s">
        <v>57</v>
      </c>
      <c r="B43" s="182"/>
      <c r="C43" s="182"/>
      <c r="D43" s="182"/>
      <c r="E43" s="182"/>
      <c r="F43" s="182"/>
      <c r="G43" s="182"/>
      <c r="H43" s="183"/>
      <c r="I43" s="55">
        <f>SUM(I33:I42)</f>
        <v>0</v>
      </c>
      <c r="J43" s="55">
        <f>SUM(J33:J42)</f>
        <v>0</v>
      </c>
      <c r="K43" s="56"/>
      <c r="L43" s="55">
        <f>SUM(L33:L42)</f>
        <v>0</v>
      </c>
      <c r="M43" s="55">
        <f>SUM(M33:M42)</f>
        <v>0</v>
      </c>
      <c r="N43" s="55">
        <f>SUM(N33:N42)</f>
        <v>0</v>
      </c>
      <c r="O43" s="57"/>
      <c r="P43" s="59"/>
      <c r="Q43" s="55">
        <f t="shared" ref="Q43:AG43" si="23">SUM(Q33:Q42)</f>
        <v>0</v>
      </c>
      <c r="R43" s="55">
        <f t="shared" si="23"/>
        <v>0</v>
      </c>
      <c r="S43" s="55">
        <f t="shared" si="23"/>
        <v>0</v>
      </c>
      <c r="T43" s="60">
        <f t="shared" si="23"/>
        <v>0</v>
      </c>
      <c r="U43" s="55">
        <f t="shared" si="23"/>
        <v>0</v>
      </c>
      <c r="V43" s="55">
        <f t="shared" si="23"/>
        <v>0</v>
      </c>
      <c r="W43" s="55">
        <f t="shared" si="23"/>
        <v>0</v>
      </c>
      <c r="X43" s="60">
        <f t="shared" si="23"/>
        <v>0</v>
      </c>
      <c r="Y43" s="55">
        <f t="shared" si="23"/>
        <v>0</v>
      </c>
      <c r="Z43" s="55">
        <f t="shared" si="23"/>
        <v>0</v>
      </c>
      <c r="AA43" s="55">
        <f t="shared" si="23"/>
        <v>0</v>
      </c>
      <c r="AB43" s="60">
        <f t="shared" si="23"/>
        <v>0</v>
      </c>
      <c r="AC43" s="55">
        <f t="shared" si="23"/>
        <v>0</v>
      </c>
      <c r="AD43" s="55">
        <f t="shared" si="23"/>
        <v>0</v>
      </c>
      <c r="AE43" s="55">
        <f t="shared" si="23"/>
        <v>0</v>
      </c>
      <c r="AF43" s="60">
        <f t="shared" si="23"/>
        <v>0</v>
      </c>
      <c r="AG43" s="53">
        <f t="shared" si="23"/>
        <v>0</v>
      </c>
      <c r="AH43" s="54">
        <f>IF(ISERROR(AG43/I43),0,AG43/I43)</f>
        <v>0</v>
      </c>
      <c r="AI43" s="54">
        <f>IF(ISERROR(AG43/$AG$191),0,AG43/$AG$191)</f>
        <v>0</v>
      </c>
    </row>
    <row r="44" spans="1:35" ht="12.75" customHeight="1">
      <c r="A44" s="36"/>
      <c r="B44" s="187" t="s">
        <v>14</v>
      </c>
      <c r="C44" s="188"/>
      <c r="D44" s="189"/>
      <c r="E44" s="18"/>
      <c r="F44" s="19"/>
      <c r="G44" s="20"/>
      <c r="H44" s="20"/>
      <c r="I44" s="21"/>
      <c r="J44" s="22"/>
      <c r="K44" s="23"/>
      <c r="L44" s="24"/>
      <c r="M44" s="24"/>
      <c r="N44" s="24"/>
      <c r="O44" s="19"/>
      <c r="P44" s="25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6"/>
      <c r="AI44" s="26"/>
    </row>
    <row r="45" spans="1:35" ht="12.75" hidden="1" customHeight="1" outlineLevel="1">
      <c r="A45" s="16">
        <v>1</v>
      </c>
      <c r="B45" s="28"/>
      <c r="C45" s="27"/>
      <c r="D45" s="28"/>
      <c r="E45" s="28"/>
      <c r="F45" s="28"/>
      <c r="G45" s="27"/>
      <c r="H45" s="27"/>
      <c r="I45" s="29"/>
      <c r="J45" s="30"/>
      <c r="K45" s="28"/>
      <c r="L45" s="35"/>
      <c r="M45" s="35"/>
      <c r="N45" s="35"/>
      <c r="O45" s="28"/>
      <c r="P45" s="28"/>
      <c r="Q45" s="35"/>
      <c r="R45" s="35"/>
      <c r="S45" s="35"/>
      <c r="T45" s="40">
        <f>SUM(Q45:S45)</f>
        <v>0</v>
      </c>
      <c r="U45" s="35"/>
      <c r="V45" s="35"/>
      <c r="W45" s="35"/>
      <c r="X45" s="40">
        <f>SUM(U45:W45)</f>
        <v>0</v>
      </c>
      <c r="Y45" s="35"/>
      <c r="Z45" s="35"/>
      <c r="AA45" s="35"/>
      <c r="AB45" s="40">
        <f>SUM(Y45:AA45)</f>
        <v>0</v>
      </c>
      <c r="AC45" s="35"/>
      <c r="AD45" s="35"/>
      <c r="AE45" s="35"/>
      <c r="AF45" s="40">
        <f>SUM(AC45:AE45)</f>
        <v>0</v>
      </c>
      <c r="AG45" s="40">
        <f t="shared" ref="AG45:AG54" si="24">SUM(T45,X45,AB45,AF45)</f>
        <v>0</v>
      </c>
      <c r="AH45" s="41">
        <f>IF(ISERROR(AG45/I45),0,AG45/I45)</f>
        <v>0</v>
      </c>
      <c r="AI45" s="42">
        <f t="shared" ref="AI45:AI54" si="25">IF(ISERROR(AG45/$AG$191),"-",AG45/$AG$191)</f>
        <v>0</v>
      </c>
    </row>
    <row r="46" spans="1:35" ht="12.75" hidden="1" customHeight="1" outlineLevel="1">
      <c r="A46" s="16">
        <v>2</v>
      </c>
      <c r="B46" s="32"/>
      <c r="C46" s="31"/>
      <c r="D46" s="32"/>
      <c r="E46" s="32"/>
      <c r="F46" s="32"/>
      <c r="G46" s="31"/>
      <c r="H46" s="31"/>
      <c r="I46" s="29"/>
      <c r="J46" s="33"/>
      <c r="K46" s="32"/>
      <c r="L46" s="35"/>
      <c r="M46" s="35"/>
      <c r="N46" s="35"/>
      <c r="O46" s="32"/>
      <c r="P46" s="32"/>
      <c r="Q46" s="35"/>
      <c r="R46" s="35"/>
      <c r="S46" s="35"/>
      <c r="T46" s="40">
        <f t="shared" ref="T46:T54" si="26">SUM(Q46:S46)</f>
        <v>0</v>
      </c>
      <c r="U46" s="35"/>
      <c r="V46" s="35"/>
      <c r="W46" s="35"/>
      <c r="X46" s="40">
        <f t="shared" ref="X46:X54" si="27">SUM(U46:W46)</f>
        <v>0</v>
      </c>
      <c r="Y46" s="35"/>
      <c r="Z46" s="35"/>
      <c r="AA46" s="35"/>
      <c r="AB46" s="40">
        <f t="shared" ref="AB46:AB54" si="28">SUM(Y46:AA46)</f>
        <v>0</v>
      </c>
      <c r="AC46" s="35"/>
      <c r="AD46" s="35"/>
      <c r="AE46" s="35"/>
      <c r="AF46" s="40">
        <f t="shared" ref="AF46:AF54" si="29">SUM(AC46:AE46)</f>
        <v>0</v>
      </c>
      <c r="AG46" s="40">
        <f t="shared" si="24"/>
        <v>0</v>
      </c>
      <c r="AH46" s="41">
        <f t="shared" ref="AH46:AH54" si="30">IF(ISERROR(AG46/I46),0,AG46/I46)</f>
        <v>0</v>
      </c>
      <c r="AI46" s="42">
        <f t="shared" si="25"/>
        <v>0</v>
      </c>
    </row>
    <row r="47" spans="1:35" ht="12.75" hidden="1" customHeight="1" outlineLevel="1">
      <c r="A47" s="16">
        <v>3</v>
      </c>
      <c r="B47" s="32"/>
      <c r="C47" s="31"/>
      <c r="D47" s="32"/>
      <c r="E47" s="32"/>
      <c r="F47" s="32"/>
      <c r="G47" s="31"/>
      <c r="H47" s="31"/>
      <c r="I47" s="29"/>
      <c r="J47" s="33"/>
      <c r="K47" s="32"/>
      <c r="L47" s="35"/>
      <c r="M47" s="35"/>
      <c r="N47" s="35"/>
      <c r="O47" s="32"/>
      <c r="P47" s="32"/>
      <c r="Q47" s="35"/>
      <c r="R47" s="35"/>
      <c r="S47" s="35"/>
      <c r="T47" s="40">
        <f t="shared" si="26"/>
        <v>0</v>
      </c>
      <c r="U47" s="35"/>
      <c r="V47" s="35"/>
      <c r="W47" s="35"/>
      <c r="X47" s="40">
        <f t="shared" si="27"/>
        <v>0</v>
      </c>
      <c r="Y47" s="35"/>
      <c r="Z47" s="35"/>
      <c r="AA47" s="35"/>
      <c r="AB47" s="40">
        <f t="shared" si="28"/>
        <v>0</v>
      </c>
      <c r="AC47" s="35"/>
      <c r="AD47" s="35"/>
      <c r="AE47" s="35"/>
      <c r="AF47" s="40">
        <f t="shared" si="29"/>
        <v>0</v>
      </c>
      <c r="AG47" s="40">
        <f t="shared" si="24"/>
        <v>0</v>
      </c>
      <c r="AH47" s="41">
        <f t="shared" si="30"/>
        <v>0</v>
      </c>
      <c r="AI47" s="42">
        <f t="shared" si="25"/>
        <v>0</v>
      </c>
    </row>
    <row r="48" spans="1:35" ht="12.75" hidden="1" customHeight="1" outlineLevel="1">
      <c r="A48" s="16">
        <v>4</v>
      </c>
      <c r="B48" s="32"/>
      <c r="C48" s="31"/>
      <c r="D48" s="32"/>
      <c r="E48" s="32"/>
      <c r="F48" s="32"/>
      <c r="G48" s="31"/>
      <c r="H48" s="31"/>
      <c r="I48" s="29"/>
      <c r="J48" s="33"/>
      <c r="K48" s="32"/>
      <c r="L48" s="35"/>
      <c r="M48" s="35"/>
      <c r="N48" s="35"/>
      <c r="O48" s="32"/>
      <c r="P48" s="32"/>
      <c r="Q48" s="35"/>
      <c r="R48" s="35"/>
      <c r="S48" s="35"/>
      <c r="T48" s="40">
        <f t="shared" si="26"/>
        <v>0</v>
      </c>
      <c r="U48" s="35"/>
      <c r="V48" s="35"/>
      <c r="W48" s="35"/>
      <c r="X48" s="40">
        <f t="shared" si="27"/>
        <v>0</v>
      </c>
      <c r="Y48" s="35"/>
      <c r="Z48" s="35"/>
      <c r="AA48" s="35"/>
      <c r="AB48" s="40">
        <f t="shared" si="28"/>
        <v>0</v>
      </c>
      <c r="AC48" s="35"/>
      <c r="AD48" s="35"/>
      <c r="AE48" s="35"/>
      <c r="AF48" s="40">
        <f t="shared" si="29"/>
        <v>0</v>
      </c>
      <c r="AG48" s="40">
        <f t="shared" si="24"/>
        <v>0</v>
      </c>
      <c r="AH48" s="41">
        <f t="shared" si="30"/>
        <v>0</v>
      </c>
      <c r="AI48" s="42">
        <f t="shared" si="25"/>
        <v>0</v>
      </c>
    </row>
    <row r="49" spans="1:35" ht="12.75" hidden="1" customHeight="1" outlineLevel="1">
      <c r="A49" s="16">
        <v>5</v>
      </c>
      <c r="B49" s="32"/>
      <c r="C49" s="31"/>
      <c r="D49" s="32"/>
      <c r="E49" s="32"/>
      <c r="F49" s="32"/>
      <c r="G49" s="31"/>
      <c r="H49" s="31"/>
      <c r="I49" s="29"/>
      <c r="J49" s="33"/>
      <c r="K49" s="32"/>
      <c r="L49" s="35"/>
      <c r="M49" s="35"/>
      <c r="N49" s="35"/>
      <c r="O49" s="32"/>
      <c r="P49" s="32"/>
      <c r="Q49" s="35"/>
      <c r="R49" s="35"/>
      <c r="S49" s="35"/>
      <c r="T49" s="40">
        <f t="shared" si="26"/>
        <v>0</v>
      </c>
      <c r="U49" s="35"/>
      <c r="V49" s="35"/>
      <c r="W49" s="35"/>
      <c r="X49" s="40">
        <f t="shared" si="27"/>
        <v>0</v>
      </c>
      <c r="Y49" s="35"/>
      <c r="Z49" s="35"/>
      <c r="AA49" s="35"/>
      <c r="AB49" s="40">
        <f t="shared" si="28"/>
        <v>0</v>
      </c>
      <c r="AC49" s="35"/>
      <c r="AD49" s="35"/>
      <c r="AE49" s="35"/>
      <c r="AF49" s="40">
        <f t="shared" si="29"/>
        <v>0</v>
      </c>
      <c r="AG49" s="40">
        <f t="shared" si="24"/>
        <v>0</v>
      </c>
      <c r="AH49" s="41">
        <f t="shared" si="30"/>
        <v>0</v>
      </c>
      <c r="AI49" s="42">
        <f t="shared" si="25"/>
        <v>0</v>
      </c>
    </row>
    <row r="50" spans="1:35" ht="12.75" hidden="1" customHeight="1" outlineLevel="1">
      <c r="A50" s="16">
        <v>6</v>
      </c>
      <c r="B50" s="32"/>
      <c r="C50" s="31"/>
      <c r="D50" s="32"/>
      <c r="E50" s="32"/>
      <c r="F50" s="32"/>
      <c r="G50" s="31"/>
      <c r="H50" s="31"/>
      <c r="I50" s="29"/>
      <c r="J50" s="33"/>
      <c r="K50" s="32"/>
      <c r="L50" s="35"/>
      <c r="M50" s="35"/>
      <c r="N50" s="35"/>
      <c r="O50" s="32"/>
      <c r="P50" s="32"/>
      <c r="Q50" s="35"/>
      <c r="R50" s="35"/>
      <c r="S50" s="35"/>
      <c r="T50" s="40">
        <f t="shared" si="26"/>
        <v>0</v>
      </c>
      <c r="U50" s="35"/>
      <c r="V50" s="35"/>
      <c r="W50" s="35"/>
      <c r="X50" s="40">
        <f t="shared" si="27"/>
        <v>0</v>
      </c>
      <c r="Y50" s="35"/>
      <c r="Z50" s="35"/>
      <c r="AA50" s="35"/>
      <c r="AB50" s="40">
        <f t="shared" si="28"/>
        <v>0</v>
      </c>
      <c r="AC50" s="35"/>
      <c r="AD50" s="35"/>
      <c r="AE50" s="35"/>
      <c r="AF50" s="40">
        <f t="shared" si="29"/>
        <v>0</v>
      </c>
      <c r="AG50" s="40">
        <f t="shared" si="24"/>
        <v>0</v>
      </c>
      <c r="AH50" s="41">
        <f t="shared" si="30"/>
        <v>0</v>
      </c>
      <c r="AI50" s="42">
        <f t="shared" si="25"/>
        <v>0</v>
      </c>
    </row>
    <row r="51" spans="1:35" ht="12.75" hidden="1" customHeight="1" outlineLevel="1">
      <c r="A51" s="16">
        <v>7</v>
      </c>
      <c r="B51" s="32"/>
      <c r="C51" s="31"/>
      <c r="D51" s="32"/>
      <c r="E51" s="32"/>
      <c r="F51" s="32"/>
      <c r="G51" s="31"/>
      <c r="H51" s="31"/>
      <c r="I51" s="29"/>
      <c r="J51" s="33"/>
      <c r="K51" s="32"/>
      <c r="L51" s="35"/>
      <c r="M51" s="35"/>
      <c r="N51" s="35"/>
      <c r="O51" s="32"/>
      <c r="P51" s="32"/>
      <c r="Q51" s="35"/>
      <c r="R51" s="35"/>
      <c r="S51" s="35"/>
      <c r="T51" s="40">
        <f t="shared" si="26"/>
        <v>0</v>
      </c>
      <c r="U51" s="35"/>
      <c r="V51" s="35"/>
      <c r="W51" s="35"/>
      <c r="X51" s="40">
        <f t="shared" si="27"/>
        <v>0</v>
      </c>
      <c r="Y51" s="35"/>
      <c r="Z51" s="35"/>
      <c r="AA51" s="35"/>
      <c r="AB51" s="40">
        <f t="shared" si="28"/>
        <v>0</v>
      </c>
      <c r="AC51" s="35"/>
      <c r="AD51" s="35"/>
      <c r="AE51" s="35"/>
      <c r="AF51" s="40">
        <f t="shared" si="29"/>
        <v>0</v>
      </c>
      <c r="AG51" s="40">
        <f t="shared" si="24"/>
        <v>0</v>
      </c>
      <c r="AH51" s="41">
        <f t="shared" si="30"/>
        <v>0</v>
      </c>
      <c r="AI51" s="42">
        <f t="shared" si="25"/>
        <v>0</v>
      </c>
    </row>
    <row r="52" spans="1:35" ht="12.75" hidden="1" customHeight="1" outlineLevel="1">
      <c r="A52" s="16">
        <v>8</v>
      </c>
      <c r="B52" s="32"/>
      <c r="C52" s="31"/>
      <c r="D52" s="32"/>
      <c r="E52" s="32"/>
      <c r="F52" s="32"/>
      <c r="G52" s="31"/>
      <c r="H52" s="31"/>
      <c r="I52" s="29"/>
      <c r="J52" s="33"/>
      <c r="K52" s="32"/>
      <c r="L52" s="35"/>
      <c r="M52" s="35"/>
      <c r="N52" s="35"/>
      <c r="O52" s="32"/>
      <c r="P52" s="32"/>
      <c r="Q52" s="35"/>
      <c r="R52" s="35"/>
      <c r="S52" s="35"/>
      <c r="T52" s="40">
        <f t="shared" si="26"/>
        <v>0</v>
      </c>
      <c r="U52" s="35"/>
      <c r="V52" s="35"/>
      <c r="W52" s="35"/>
      <c r="X52" s="40">
        <f t="shared" si="27"/>
        <v>0</v>
      </c>
      <c r="Y52" s="35"/>
      <c r="Z52" s="35"/>
      <c r="AA52" s="35"/>
      <c r="AB52" s="40">
        <f t="shared" si="28"/>
        <v>0</v>
      </c>
      <c r="AC52" s="35"/>
      <c r="AD52" s="35"/>
      <c r="AE52" s="35"/>
      <c r="AF52" s="40">
        <f t="shared" si="29"/>
        <v>0</v>
      </c>
      <c r="AG52" s="40">
        <f t="shared" si="24"/>
        <v>0</v>
      </c>
      <c r="AH52" s="41">
        <f t="shared" si="30"/>
        <v>0</v>
      </c>
      <c r="AI52" s="42">
        <f t="shared" si="25"/>
        <v>0</v>
      </c>
    </row>
    <row r="53" spans="1:35" ht="12.75" hidden="1" customHeight="1" outlineLevel="1">
      <c r="A53" s="16">
        <v>9</v>
      </c>
      <c r="B53" s="32"/>
      <c r="C53" s="31"/>
      <c r="D53" s="32"/>
      <c r="E53" s="32"/>
      <c r="F53" s="32"/>
      <c r="G53" s="31"/>
      <c r="H53" s="31"/>
      <c r="I53" s="29"/>
      <c r="J53" s="33"/>
      <c r="K53" s="32"/>
      <c r="L53" s="35"/>
      <c r="M53" s="35"/>
      <c r="N53" s="35"/>
      <c r="O53" s="32"/>
      <c r="P53" s="32"/>
      <c r="Q53" s="35"/>
      <c r="R53" s="35"/>
      <c r="S53" s="35"/>
      <c r="T53" s="40">
        <f t="shared" si="26"/>
        <v>0</v>
      </c>
      <c r="U53" s="35"/>
      <c r="V53" s="35"/>
      <c r="W53" s="35"/>
      <c r="X53" s="40">
        <f t="shared" si="27"/>
        <v>0</v>
      </c>
      <c r="Y53" s="35"/>
      <c r="Z53" s="35"/>
      <c r="AA53" s="35"/>
      <c r="AB53" s="40">
        <f t="shared" si="28"/>
        <v>0</v>
      </c>
      <c r="AC53" s="35"/>
      <c r="AD53" s="35"/>
      <c r="AE53" s="35"/>
      <c r="AF53" s="40">
        <f t="shared" si="29"/>
        <v>0</v>
      </c>
      <c r="AG53" s="40">
        <f t="shared" si="24"/>
        <v>0</v>
      </c>
      <c r="AH53" s="41">
        <f t="shared" si="30"/>
        <v>0</v>
      </c>
      <c r="AI53" s="42">
        <f t="shared" si="25"/>
        <v>0</v>
      </c>
    </row>
    <row r="54" spans="1:35" ht="12.75" hidden="1" customHeight="1" outlineLevel="1">
      <c r="A54" s="16">
        <v>10</v>
      </c>
      <c r="B54" s="32"/>
      <c r="C54" s="31"/>
      <c r="D54" s="32"/>
      <c r="E54" s="32"/>
      <c r="F54" s="32"/>
      <c r="G54" s="31"/>
      <c r="H54" s="31"/>
      <c r="I54" s="29"/>
      <c r="J54" s="34"/>
      <c r="K54" s="32"/>
      <c r="L54" s="35"/>
      <c r="M54" s="35"/>
      <c r="N54" s="35"/>
      <c r="O54" s="32"/>
      <c r="P54" s="32"/>
      <c r="Q54" s="35"/>
      <c r="R54" s="35"/>
      <c r="S54" s="35"/>
      <c r="T54" s="40">
        <f t="shared" si="26"/>
        <v>0</v>
      </c>
      <c r="U54" s="35"/>
      <c r="V54" s="35"/>
      <c r="W54" s="35"/>
      <c r="X54" s="40">
        <f t="shared" si="27"/>
        <v>0</v>
      </c>
      <c r="Y54" s="35"/>
      <c r="Z54" s="35"/>
      <c r="AA54" s="35"/>
      <c r="AB54" s="40">
        <f t="shared" si="28"/>
        <v>0</v>
      </c>
      <c r="AC54" s="35"/>
      <c r="AD54" s="35"/>
      <c r="AE54" s="35"/>
      <c r="AF54" s="40">
        <f t="shared" si="29"/>
        <v>0</v>
      </c>
      <c r="AG54" s="40">
        <f t="shared" si="24"/>
        <v>0</v>
      </c>
      <c r="AH54" s="41">
        <f t="shared" si="30"/>
        <v>0</v>
      </c>
      <c r="AI54" s="42">
        <f t="shared" si="25"/>
        <v>0</v>
      </c>
    </row>
    <row r="55" spans="1:35" ht="12.75" customHeight="1" collapsed="1">
      <c r="A55" s="181" t="s">
        <v>58</v>
      </c>
      <c r="B55" s="182"/>
      <c r="C55" s="182"/>
      <c r="D55" s="182"/>
      <c r="E55" s="182"/>
      <c r="F55" s="182"/>
      <c r="G55" s="182"/>
      <c r="H55" s="183"/>
      <c r="I55" s="55">
        <f>SUM(I45:I54)</f>
        <v>0</v>
      </c>
      <c r="J55" s="55">
        <f>SUM(J45:J54)</f>
        <v>0</v>
      </c>
      <c r="K55" s="56"/>
      <c r="L55" s="55">
        <f>SUM(L45:L54)</f>
        <v>0</v>
      </c>
      <c r="M55" s="55">
        <f>SUM(M45:M54)</f>
        <v>0</v>
      </c>
      <c r="N55" s="55">
        <f>SUM(N45:N54)</f>
        <v>0</v>
      </c>
      <c r="O55" s="57"/>
      <c r="P55" s="59"/>
      <c r="Q55" s="55">
        <f t="shared" ref="Q55:AG55" si="31">SUM(Q45:Q54)</f>
        <v>0</v>
      </c>
      <c r="R55" s="55">
        <f t="shared" si="31"/>
        <v>0</v>
      </c>
      <c r="S55" s="55">
        <f t="shared" si="31"/>
        <v>0</v>
      </c>
      <c r="T55" s="60">
        <f t="shared" si="31"/>
        <v>0</v>
      </c>
      <c r="U55" s="55">
        <f t="shared" si="31"/>
        <v>0</v>
      </c>
      <c r="V55" s="55">
        <f t="shared" si="31"/>
        <v>0</v>
      </c>
      <c r="W55" s="55">
        <f t="shared" si="31"/>
        <v>0</v>
      </c>
      <c r="X55" s="60">
        <f t="shared" si="31"/>
        <v>0</v>
      </c>
      <c r="Y55" s="55">
        <f t="shared" si="31"/>
        <v>0</v>
      </c>
      <c r="Z55" s="55">
        <f t="shared" si="31"/>
        <v>0</v>
      </c>
      <c r="AA55" s="55">
        <f t="shared" si="31"/>
        <v>0</v>
      </c>
      <c r="AB55" s="60">
        <f t="shared" si="31"/>
        <v>0</v>
      </c>
      <c r="AC55" s="55">
        <f t="shared" si="31"/>
        <v>0</v>
      </c>
      <c r="AD55" s="55">
        <f t="shared" si="31"/>
        <v>0</v>
      </c>
      <c r="AE55" s="55">
        <f t="shared" si="31"/>
        <v>0</v>
      </c>
      <c r="AF55" s="60">
        <f t="shared" si="31"/>
        <v>0</v>
      </c>
      <c r="AG55" s="53">
        <f t="shared" si="31"/>
        <v>0</v>
      </c>
      <c r="AH55" s="54">
        <f>IF(ISERROR(AG55/I55),0,AG55/I55)</f>
        <v>0</v>
      </c>
      <c r="AI55" s="54">
        <f>IF(ISERROR(AG55/$AG$191),0,AG55/$AG$191)</f>
        <v>0</v>
      </c>
    </row>
    <row r="56" spans="1:35" ht="12.75" customHeight="1">
      <c r="A56" s="36"/>
      <c r="B56" s="187" t="s">
        <v>59</v>
      </c>
      <c r="C56" s="188"/>
      <c r="D56" s="189"/>
      <c r="E56" s="18"/>
      <c r="F56" s="19"/>
      <c r="G56" s="20"/>
      <c r="H56" s="20"/>
      <c r="I56" s="21"/>
      <c r="J56" s="22"/>
      <c r="K56" s="23"/>
      <c r="L56" s="24"/>
      <c r="M56" s="24"/>
      <c r="N56" s="24"/>
      <c r="O56" s="19"/>
      <c r="P56" s="25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6"/>
      <c r="AI56" s="26"/>
    </row>
    <row r="57" spans="1:35" ht="12.75" hidden="1" customHeight="1" outlineLevel="1">
      <c r="A57" s="16">
        <v>1</v>
      </c>
      <c r="B57" s="28"/>
      <c r="C57" s="27"/>
      <c r="D57" s="28"/>
      <c r="E57" s="28"/>
      <c r="F57" s="28"/>
      <c r="G57" s="27"/>
      <c r="H57" s="27"/>
      <c r="I57" s="29"/>
      <c r="J57" s="30"/>
      <c r="K57" s="28"/>
      <c r="L57" s="35"/>
      <c r="M57" s="35"/>
      <c r="N57" s="35"/>
      <c r="O57" s="28"/>
      <c r="P57" s="28"/>
      <c r="Q57" s="35"/>
      <c r="R57" s="35"/>
      <c r="S57" s="35"/>
      <c r="T57" s="40">
        <f>SUM(Q57:S57)</f>
        <v>0</v>
      </c>
      <c r="U57" s="35"/>
      <c r="V57" s="35"/>
      <c r="W57" s="35"/>
      <c r="X57" s="40">
        <f>SUM(U57:W57)</f>
        <v>0</v>
      </c>
      <c r="Y57" s="35"/>
      <c r="Z57" s="35"/>
      <c r="AA57" s="35"/>
      <c r="AB57" s="40">
        <f>SUM(Y57:AA57)</f>
        <v>0</v>
      </c>
      <c r="AC57" s="35"/>
      <c r="AD57" s="35"/>
      <c r="AE57" s="35"/>
      <c r="AF57" s="40">
        <f>SUM(AC57:AE57)</f>
        <v>0</v>
      </c>
      <c r="AG57" s="40">
        <f t="shared" ref="AG57:AG66" si="32">SUM(T57,X57,AB57,AF57)</f>
        <v>0</v>
      </c>
      <c r="AH57" s="41">
        <f>IF(ISERROR(AG57/I57),0,AG57/I57)</f>
        <v>0</v>
      </c>
      <c r="AI57" s="42">
        <f t="shared" ref="AI57:AI66" si="33">IF(ISERROR(AG57/$AG$191),"-",AG57/$AG$191)</f>
        <v>0</v>
      </c>
    </row>
    <row r="58" spans="1:35" ht="12.75" hidden="1" customHeight="1" outlineLevel="1">
      <c r="A58" s="16">
        <v>2</v>
      </c>
      <c r="B58" s="32"/>
      <c r="C58" s="31"/>
      <c r="D58" s="32"/>
      <c r="E58" s="32"/>
      <c r="F58" s="32"/>
      <c r="G58" s="31"/>
      <c r="H58" s="31"/>
      <c r="I58" s="29"/>
      <c r="J58" s="33"/>
      <c r="K58" s="32"/>
      <c r="L58" s="35"/>
      <c r="M58" s="35"/>
      <c r="N58" s="35"/>
      <c r="O58" s="32"/>
      <c r="P58" s="32"/>
      <c r="Q58" s="35"/>
      <c r="R58" s="35"/>
      <c r="S58" s="35"/>
      <c r="T58" s="40">
        <f t="shared" ref="T58:T66" si="34">SUM(Q58:S58)</f>
        <v>0</v>
      </c>
      <c r="U58" s="35"/>
      <c r="V58" s="35"/>
      <c r="W58" s="35"/>
      <c r="X58" s="40">
        <f t="shared" ref="X58:X66" si="35">SUM(U58:W58)</f>
        <v>0</v>
      </c>
      <c r="Y58" s="35"/>
      <c r="Z58" s="35"/>
      <c r="AA58" s="35"/>
      <c r="AB58" s="40">
        <f t="shared" ref="AB58:AB66" si="36">SUM(Y58:AA58)</f>
        <v>0</v>
      </c>
      <c r="AC58" s="35"/>
      <c r="AD58" s="35"/>
      <c r="AE58" s="35"/>
      <c r="AF58" s="40">
        <f t="shared" ref="AF58:AF66" si="37">SUM(AC58:AE58)</f>
        <v>0</v>
      </c>
      <c r="AG58" s="40">
        <f t="shared" si="32"/>
        <v>0</v>
      </c>
      <c r="AH58" s="41">
        <f t="shared" ref="AH58:AH66" si="38">IF(ISERROR(AG58/I58),0,AG58/I58)</f>
        <v>0</v>
      </c>
      <c r="AI58" s="42">
        <f t="shared" si="33"/>
        <v>0</v>
      </c>
    </row>
    <row r="59" spans="1:35" ht="12.75" hidden="1" customHeight="1" outlineLevel="1">
      <c r="A59" s="16">
        <v>3</v>
      </c>
      <c r="B59" s="32"/>
      <c r="C59" s="31"/>
      <c r="D59" s="32"/>
      <c r="E59" s="32"/>
      <c r="F59" s="32"/>
      <c r="G59" s="31"/>
      <c r="H59" s="31"/>
      <c r="I59" s="29"/>
      <c r="J59" s="33"/>
      <c r="K59" s="32"/>
      <c r="L59" s="35"/>
      <c r="M59" s="35"/>
      <c r="N59" s="35"/>
      <c r="O59" s="32"/>
      <c r="P59" s="32"/>
      <c r="Q59" s="35"/>
      <c r="R59" s="35"/>
      <c r="S59" s="35"/>
      <c r="T59" s="40">
        <f t="shared" si="34"/>
        <v>0</v>
      </c>
      <c r="U59" s="35"/>
      <c r="V59" s="35"/>
      <c r="W59" s="35"/>
      <c r="X59" s="40">
        <f t="shared" si="35"/>
        <v>0</v>
      </c>
      <c r="Y59" s="35"/>
      <c r="Z59" s="35"/>
      <c r="AA59" s="35"/>
      <c r="AB59" s="40">
        <f t="shared" si="36"/>
        <v>0</v>
      </c>
      <c r="AC59" s="35"/>
      <c r="AD59" s="35"/>
      <c r="AE59" s="35"/>
      <c r="AF59" s="40">
        <f t="shared" si="37"/>
        <v>0</v>
      </c>
      <c r="AG59" s="40">
        <f t="shared" si="32"/>
        <v>0</v>
      </c>
      <c r="AH59" s="41">
        <f t="shared" si="38"/>
        <v>0</v>
      </c>
      <c r="AI59" s="42">
        <f t="shared" si="33"/>
        <v>0</v>
      </c>
    </row>
    <row r="60" spans="1:35" ht="12.75" hidden="1" customHeight="1" outlineLevel="1">
      <c r="A60" s="16">
        <v>4</v>
      </c>
      <c r="B60" s="32"/>
      <c r="C60" s="31"/>
      <c r="D60" s="32"/>
      <c r="E60" s="32"/>
      <c r="F60" s="32"/>
      <c r="G60" s="31"/>
      <c r="H60" s="31"/>
      <c r="I60" s="29"/>
      <c r="J60" s="33"/>
      <c r="K60" s="32"/>
      <c r="L60" s="35"/>
      <c r="M60" s="35"/>
      <c r="N60" s="35"/>
      <c r="O60" s="32"/>
      <c r="P60" s="32"/>
      <c r="Q60" s="35"/>
      <c r="R60" s="35"/>
      <c r="S60" s="35"/>
      <c r="T60" s="40">
        <f t="shared" si="34"/>
        <v>0</v>
      </c>
      <c r="U60" s="35"/>
      <c r="V60" s="35"/>
      <c r="W60" s="35"/>
      <c r="X60" s="40">
        <f t="shared" si="35"/>
        <v>0</v>
      </c>
      <c r="Y60" s="35"/>
      <c r="Z60" s="35"/>
      <c r="AA60" s="35"/>
      <c r="AB60" s="40">
        <f t="shared" si="36"/>
        <v>0</v>
      </c>
      <c r="AC60" s="35"/>
      <c r="AD60" s="35"/>
      <c r="AE60" s="35"/>
      <c r="AF60" s="40">
        <f t="shared" si="37"/>
        <v>0</v>
      </c>
      <c r="AG60" s="40">
        <f t="shared" si="32"/>
        <v>0</v>
      </c>
      <c r="AH60" s="41">
        <f t="shared" si="38"/>
        <v>0</v>
      </c>
      <c r="AI60" s="42">
        <f t="shared" si="33"/>
        <v>0</v>
      </c>
    </row>
    <row r="61" spans="1:35" ht="12.75" hidden="1" customHeight="1" outlineLevel="1">
      <c r="A61" s="16">
        <v>5</v>
      </c>
      <c r="B61" s="32"/>
      <c r="C61" s="31"/>
      <c r="D61" s="32"/>
      <c r="E61" s="32"/>
      <c r="F61" s="32"/>
      <c r="G61" s="31"/>
      <c r="H61" s="31"/>
      <c r="I61" s="29"/>
      <c r="J61" s="33"/>
      <c r="K61" s="32"/>
      <c r="L61" s="35"/>
      <c r="M61" s="35"/>
      <c r="N61" s="35"/>
      <c r="O61" s="32"/>
      <c r="P61" s="32"/>
      <c r="Q61" s="35"/>
      <c r="R61" s="35"/>
      <c r="S61" s="35"/>
      <c r="T61" s="40">
        <f t="shared" si="34"/>
        <v>0</v>
      </c>
      <c r="U61" s="35"/>
      <c r="V61" s="35"/>
      <c r="W61" s="35"/>
      <c r="X61" s="40">
        <f t="shared" si="35"/>
        <v>0</v>
      </c>
      <c r="Y61" s="35"/>
      <c r="Z61" s="35"/>
      <c r="AA61" s="35"/>
      <c r="AB61" s="40">
        <f t="shared" si="36"/>
        <v>0</v>
      </c>
      <c r="AC61" s="35"/>
      <c r="AD61" s="35"/>
      <c r="AE61" s="35"/>
      <c r="AF61" s="40">
        <f t="shared" si="37"/>
        <v>0</v>
      </c>
      <c r="AG61" s="40">
        <f t="shared" si="32"/>
        <v>0</v>
      </c>
      <c r="AH61" s="41">
        <f t="shared" si="38"/>
        <v>0</v>
      </c>
      <c r="AI61" s="42">
        <f t="shared" si="33"/>
        <v>0</v>
      </c>
    </row>
    <row r="62" spans="1:35" ht="12.75" hidden="1" customHeight="1" outlineLevel="1">
      <c r="A62" s="16">
        <v>6</v>
      </c>
      <c r="B62" s="32"/>
      <c r="C62" s="31"/>
      <c r="D62" s="32"/>
      <c r="E62" s="32"/>
      <c r="F62" s="32"/>
      <c r="G62" s="31"/>
      <c r="H62" s="31"/>
      <c r="I62" s="29"/>
      <c r="J62" s="33"/>
      <c r="K62" s="32"/>
      <c r="L62" s="35"/>
      <c r="M62" s="35"/>
      <c r="N62" s="35"/>
      <c r="O62" s="32"/>
      <c r="P62" s="32"/>
      <c r="Q62" s="35"/>
      <c r="R62" s="35"/>
      <c r="S62" s="35"/>
      <c r="T62" s="40">
        <f t="shared" si="34"/>
        <v>0</v>
      </c>
      <c r="U62" s="35"/>
      <c r="V62" s="35"/>
      <c r="W62" s="35"/>
      <c r="X62" s="40">
        <f t="shared" si="35"/>
        <v>0</v>
      </c>
      <c r="Y62" s="35"/>
      <c r="Z62" s="35"/>
      <c r="AA62" s="35"/>
      <c r="AB62" s="40">
        <f t="shared" si="36"/>
        <v>0</v>
      </c>
      <c r="AC62" s="35"/>
      <c r="AD62" s="35"/>
      <c r="AE62" s="35"/>
      <c r="AF62" s="40">
        <f t="shared" si="37"/>
        <v>0</v>
      </c>
      <c r="AG62" s="40">
        <f t="shared" si="32"/>
        <v>0</v>
      </c>
      <c r="AH62" s="41">
        <f t="shared" si="38"/>
        <v>0</v>
      </c>
      <c r="AI62" s="42">
        <f t="shared" si="33"/>
        <v>0</v>
      </c>
    </row>
    <row r="63" spans="1:35" ht="12.75" hidden="1" customHeight="1" outlineLevel="1">
      <c r="A63" s="16">
        <v>7</v>
      </c>
      <c r="B63" s="32"/>
      <c r="C63" s="31"/>
      <c r="D63" s="32"/>
      <c r="E63" s="32"/>
      <c r="F63" s="32"/>
      <c r="G63" s="31"/>
      <c r="H63" s="31"/>
      <c r="I63" s="29"/>
      <c r="J63" s="33"/>
      <c r="K63" s="32"/>
      <c r="L63" s="35"/>
      <c r="M63" s="35"/>
      <c r="N63" s="35"/>
      <c r="O63" s="32"/>
      <c r="P63" s="32"/>
      <c r="Q63" s="35"/>
      <c r="R63" s="35"/>
      <c r="S63" s="35"/>
      <c r="T63" s="40">
        <f t="shared" si="34"/>
        <v>0</v>
      </c>
      <c r="U63" s="35"/>
      <c r="V63" s="35"/>
      <c r="W63" s="35"/>
      <c r="X63" s="40">
        <f t="shared" si="35"/>
        <v>0</v>
      </c>
      <c r="Y63" s="35"/>
      <c r="Z63" s="35"/>
      <c r="AA63" s="35"/>
      <c r="AB63" s="40">
        <f t="shared" si="36"/>
        <v>0</v>
      </c>
      <c r="AC63" s="35"/>
      <c r="AD63" s="35"/>
      <c r="AE63" s="35"/>
      <c r="AF63" s="40">
        <f t="shared" si="37"/>
        <v>0</v>
      </c>
      <c r="AG63" s="40">
        <f t="shared" si="32"/>
        <v>0</v>
      </c>
      <c r="AH63" s="41">
        <f t="shared" si="38"/>
        <v>0</v>
      </c>
      <c r="AI63" s="42">
        <f t="shared" si="33"/>
        <v>0</v>
      </c>
    </row>
    <row r="64" spans="1:35" ht="12.75" hidden="1" customHeight="1" outlineLevel="1">
      <c r="A64" s="16">
        <v>8</v>
      </c>
      <c r="B64" s="32"/>
      <c r="C64" s="31"/>
      <c r="D64" s="32"/>
      <c r="E64" s="32"/>
      <c r="F64" s="32"/>
      <c r="G64" s="31"/>
      <c r="H64" s="31"/>
      <c r="I64" s="29"/>
      <c r="J64" s="33"/>
      <c r="K64" s="32"/>
      <c r="L64" s="35"/>
      <c r="M64" s="35"/>
      <c r="N64" s="35"/>
      <c r="O64" s="32"/>
      <c r="P64" s="32"/>
      <c r="Q64" s="35"/>
      <c r="R64" s="35"/>
      <c r="S64" s="35"/>
      <c r="T64" s="40">
        <f t="shared" si="34"/>
        <v>0</v>
      </c>
      <c r="U64" s="35"/>
      <c r="V64" s="35"/>
      <c r="W64" s="35"/>
      <c r="X64" s="40">
        <f t="shared" si="35"/>
        <v>0</v>
      </c>
      <c r="Y64" s="35"/>
      <c r="Z64" s="35"/>
      <c r="AA64" s="35"/>
      <c r="AB64" s="40">
        <f t="shared" si="36"/>
        <v>0</v>
      </c>
      <c r="AC64" s="35"/>
      <c r="AD64" s="35"/>
      <c r="AE64" s="35"/>
      <c r="AF64" s="40">
        <f t="shared" si="37"/>
        <v>0</v>
      </c>
      <c r="AG64" s="40">
        <f t="shared" si="32"/>
        <v>0</v>
      </c>
      <c r="AH64" s="41">
        <f t="shared" si="38"/>
        <v>0</v>
      </c>
      <c r="AI64" s="42">
        <f t="shared" si="33"/>
        <v>0</v>
      </c>
    </row>
    <row r="65" spans="1:35" ht="12.75" hidden="1" customHeight="1" outlineLevel="1">
      <c r="A65" s="16">
        <v>9</v>
      </c>
      <c r="B65" s="32"/>
      <c r="C65" s="31"/>
      <c r="D65" s="32"/>
      <c r="E65" s="32"/>
      <c r="F65" s="32"/>
      <c r="G65" s="31"/>
      <c r="H65" s="31"/>
      <c r="I65" s="29"/>
      <c r="J65" s="33"/>
      <c r="K65" s="32"/>
      <c r="L65" s="35"/>
      <c r="M65" s="35"/>
      <c r="N65" s="35"/>
      <c r="O65" s="32"/>
      <c r="P65" s="32"/>
      <c r="Q65" s="35"/>
      <c r="R65" s="35"/>
      <c r="S65" s="35"/>
      <c r="T65" s="40">
        <f t="shared" si="34"/>
        <v>0</v>
      </c>
      <c r="U65" s="35"/>
      <c r="V65" s="35"/>
      <c r="W65" s="35"/>
      <c r="X65" s="40">
        <f t="shared" si="35"/>
        <v>0</v>
      </c>
      <c r="Y65" s="35"/>
      <c r="Z65" s="35"/>
      <c r="AA65" s="35"/>
      <c r="AB65" s="40">
        <f t="shared" si="36"/>
        <v>0</v>
      </c>
      <c r="AC65" s="35"/>
      <c r="AD65" s="35"/>
      <c r="AE65" s="35"/>
      <c r="AF65" s="40">
        <f t="shared" si="37"/>
        <v>0</v>
      </c>
      <c r="AG65" s="40">
        <f t="shared" si="32"/>
        <v>0</v>
      </c>
      <c r="AH65" s="41">
        <f t="shared" si="38"/>
        <v>0</v>
      </c>
      <c r="AI65" s="42">
        <f t="shared" si="33"/>
        <v>0</v>
      </c>
    </row>
    <row r="66" spans="1:35" ht="12.75" hidden="1" customHeight="1" outlineLevel="1">
      <c r="A66" s="16">
        <v>10</v>
      </c>
      <c r="B66" s="32"/>
      <c r="C66" s="31"/>
      <c r="D66" s="32"/>
      <c r="E66" s="32"/>
      <c r="F66" s="32"/>
      <c r="G66" s="31"/>
      <c r="H66" s="31"/>
      <c r="I66" s="29"/>
      <c r="J66" s="34"/>
      <c r="K66" s="32"/>
      <c r="L66" s="35"/>
      <c r="M66" s="35"/>
      <c r="N66" s="35"/>
      <c r="O66" s="32"/>
      <c r="P66" s="32"/>
      <c r="Q66" s="35"/>
      <c r="R66" s="35"/>
      <c r="S66" s="35"/>
      <c r="T66" s="40">
        <f t="shared" si="34"/>
        <v>0</v>
      </c>
      <c r="U66" s="35"/>
      <c r="V66" s="35"/>
      <c r="W66" s="35"/>
      <c r="X66" s="40">
        <f t="shared" si="35"/>
        <v>0</v>
      </c>
      <c r="Y66" s="35"/>
      <c r="Z66" s="35"/>
      <c r="AA66" s="35"/>
      <c r="AB66" s="40">
        <f t="shared" si="36"/>
        <v>0</v>
      </c>
      <c r="AC66" s="35"/>
      <c r="AD66" s="35"/>
      <c r="AE66" s="35"/>
      <c r="AF66" s="40">
        <f t="shared" si="37"/>
        <v>0</v>
      </c>
      <c r="AG66" s="40">
        <f t="shared" si="32"/>
        <v>0</v>
      </c>
      <c r="AH66" s="41">
        <f t="shared" si="38"/>
        <v>0</v>
      </c>
      <c r="AI66" s="42">
        <f t="shared" si="33"/>
        <v>0</v>
      </c>
    </row>
    <row r="67" spans="1:35" ht="12.75" customHeight="1" collapsed="1">
      <c r="A67" s="181" t="s">
        <v>60</v>
      </c>
      <c r="B67" s="182"/>
      <c r="C67" s="182"/>
      <c r="D67" s="182"/>
      <c r="E67" s="182"/>
      <c r="F67" s="182"/>
      <c r="G67" s="182"/>
      <c r="H67" s="183"/>
      <c r="I67" s="55">
        <f>SUM(I57:I66)</f>
        <v>0</v>
      </c>
      <c r="J67" s="55">
        <f>SUM(J57:J66)</f>
        <v>0</v>
      </c>
      <c r="K67" s="56"/>
      <c r="L67" s="55">
        <f>SUM(L57:L66)</f>
        <v>0</v>
      </c>
      <c r="M67" s="55">
        <f>SUM(M57:M66)</f>
        <v>0</v>
      </c>
      <c r="N67" s="55">
        <f>SUM(N57:N66)</f>
        <v>0</v>
      </c>
      <c r="O67" s="57"/>
      <c r="P67" s="59"/>
      <c r="Q67" s="55">
        <f t="shared" ref="Q67:AG67" si="39">SUM(Q57:Q66)</f>
        <v>0</v>
      </c>
      <c r="R67" s="55">
        <f t="shared" si="39"/>
        <v>0</v>
      </c>
      <c r="S67" s="55">
        <f t="shared" si="39"/>
        <v>0</v>
      </c>
      <c r="T67" s="60">
        <f t="shared" si="39"/>
        <v>0</v>
      </c>
      <c r="U67" s="55">
        <f t="shared" si="39"/>
        <v>0</v>
      </c>
      <c r="V67" s="55">
        <f t="shared" si="39"/>
        <v>0</v>
      </c>
      <c r="W67" s="55">
        <f t="shared" si="39"/>
        <v>0</v>
      </c>
      <c r="X67" s="60">
        <f t="shared" si="39"/>
        <v>0</v>
      </c>
      <c r="Y67" s="55">
        <f t="shared" si="39"/>
        <v>0</v>
      </c>
      <c r="Z67" s="55">
        <f t="shared" si="39"/>
        <v>0</v>
      </c>
      <c r="AA67" s="55">
        <f t="shared" si="39"/>
        <v>0</v>
      </c>
      <c r="AB67" s="60">
        <f t="shared" si="39"/>
        <v>0</v>
      </c>
      <c r="AC67" s="55">
        <f t="shared" si="39"/>
        <v>0</v>
      </c>
      <c r="AD67" s="55">
        <f t="shared" si="39"/>
        <v>0</v>
      </c>
      <c r="AE67" s="55">
        <f t="shared" si="39"/>
        <v>0</v>
      </c>
      <c r="AF67" s="60">
        <f t="shared" si="39"/>
        <v>0</v>
      </c>
      <c r="AG67" s="53">
        <f t="shared" si="39"/>
        <v>0</v>
      </c>
      <c r="AH67" s="54">
        <f>IF(ISERROR(AG67/I67),0,AG67/I67)</f>
        <v>0</v>
      </c>
      <c r="AI67" s="54">
        <f>IF(ISERROR(AG67/$AG$191),0,AG67/$AG$191)</f>
        <v>0</v>
      </c>
    </row>
    <row r="68" spans="1:35" ht="12.75" customHeight="1">
      <c r="A68" s="36"/>
      <c r="B68" s="187" t="s">
        <v>15</v>
      </c>
      <c r="C68" s="188"/>
      <c r="D68" s="189"/>
      <c r="E68" s="18"/>
      <c r="F68" s="19"/>
      <c r="G68" s="20"/>
      <c r="H68" s="20"/>
      <c r="I68" s="21"/>
      <c r="J68" s="22"/>
      <c r="K68" s="23"/>
      <c r="L68" s="24"/>
      <c r="M68" s="24"/>
      <c r="N68" s="24"/>
      <c r="O68" s="19"/>
      <c r="P68" s="25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6"/>
      <c r="AI68" s="26"/>
    </row>
    <row r="69" spans="1:35" ht="12.75" hidden="1" customHeight="1" outlineLevel="1">
      <c r="A69" s="16">
        <v>1</v>
      </c>
      <c r="B69" s="28"/>
      <c r="C69" s="27"/>
      <c r="D69" s="28"/>
      <c r="E69" s="28"/>
      <c r="F69" s="28"/>
      <c r="G69" s="27"/>
      <c r="H69" s="27"/>
      <c r="I69" s="29"/>
      <c r="J69" s="30"/>
      <c r="K69" s="28"/>
      <c r="L69" s="35"/>
      <c r="M69" s="35"/>
      <c r="N69" s="35"/>
      <c r="O69" s="28"/>
      <c r="P69" s="28"/>
      <c r="Q69" s="35"/>
      <c r="R69" s="35"/>
      <c r="S69" s="35"/>
      <c r="T69" s="40">
        <f>SUM(Q69:S69)</f>
        <v>0</v>
      </c>
      <c r="U69" s="35"/>
      <c r="V69" s="35"/>
      <c r="W69" s="35"/>
      <c r="X69" s="40">
        <f>SUM(U69:W69)</f>
        <v>0</v>
      </c>
      <c r="Y69" s="35"/>
      <c r="Z69" s="35"/>
      <c r="AA69" s="35"/>
      <c r="AB69" s="40">
        <f>SUM(Y69:AA69)</f>
        <v>0</v>
      </c>
      <c r="AC69" s="35"/>
      <c r="AD69" s="35"/>
      <c r="AE69" s="35"/>
      <c r="AF69" s="40">
        <f>SUM(AC69:AE69)</f>
        <v>0</v>
      </c>
      <c r="AG69" s="40">
        <f t="shared" ref="AG69:AG78" si="40">SUM(T69,X69,AB69,AF69)</f>
        <v>0</v>
      </c>
      <c r="AH69" s="41">
        <f>IF(ISERROR(AG69/I69),0,AG69/I69)</f>
        <v>0</v>
      </c>
      <c r="AI69" s="42">
        <f t="shared" ref="AI69:AI78" si="41">IF(ISERROR(AG69/$AG$191),"-",AG69/$AG$191)</f>
        <v>0</v>
      </c>
    </row>
    <row r="70" spans="1:35" ht="12.75" hidden="1" customHeight="1" outlineLevel="1">
      <c r="A70" s="16">
        <v>2</v>
      </c>
      <c r="B70" s="32"/>
      <c r="C70" s="31"/>
      <c r="D70" s="32"/>
      <c r="E70" s="32"/>
      <c r="F70" s="32"/>
      <c r="G70" s="31"/>
      <c r="H70" s="31"/>
      <c r="I70" s="29"/>
      <c r="J70" s="33"/>
      <c r="K70" s="32"/>
      <c r="L70" s="35"/>
      <c r="M70" s="35"/>
      <c r="N70" s="35"/>
      <c r="O70" s="32"/>
      <c r="P70" s="32"/>
      <c r="Q70" s="35"/>
      <c r="R70" s="35"/>
      <c r="S70" s="35"/>
      <c r="T70" s="40">
        <f t="shared" ref="T70:T78" si="42">SUM(Q70:S70)</f>
        <v>0</v>
      </c>
      <c r="U70" s="35"/>
      <c r="V70" s="35"/>
      <c r="W70" s="35"/>
      <c r="X70" s="40">
        <f t="shared" ref="X70:X78" si="43">SUM(U70:W70)</f>
        <v>0</v>
      </c>
      <c r="Y70" s="35"/>
      <c r="Z70" s="35"/>
      <c r="AA70" s="35"/>
      <c r="AB70" s="40">
        <f t="shared" ref="AB70:AB78" si="44">SUM(Y70:AA70)</f>
        <v>0</v>
      </c>
      <c r="AC70" s="35"/>
      <c r="AD70" s="35"/>
      <c r="AE70" s="35"/>
      <c r="AF70" s="40">
        <f t="shared" ref="AF70:AF78" si="45">SUM(AC70:AE70)</f>
        <v>0</v>
      </c>
      <c r="AG70" s="40">
        <f t="shared" si="40"/>
        <v>0</v>
      </c>
      <c r="AH70" s="41">
        <f t="shared" ref="AH70:AH78" si="46">IF(ISERROR(AG70/I70),0,AG70/I70)</f>
        <v>0</v>
      </c>
      <c r="AI70" s="42">
        <f t="shared" si="41"/>
        <v>0</v>
      </c>
    </row>
    <row r="71" spans="1:35" ht="12.75" hidden="1" customHeight="1" outlineLevel="1">
      <c r="A71" s="16">
        <v>3</v>
      </c>
      <c r="B71" s="32"/>
      <c r="C71" s="31"/>
      <c r="D71" s="32"/>
      <c r="E71" s="32"/>
      <c r="F71" s="32"/>
      <c r="G71" s="31"/>
      <c r="H71" s="31"/>
      <c r="I71" s="29"/>
      <c r="J71" s="33"/>
      <c r="K71" s="32"/>
      <c r="L71" s="35"/>
      <c r="M71" s="35"/>
      <c r="N71" s="35"/>
      <c r="O71" s="32"/>
      <c r="P71" s="32"/>
      <c r="Q71" s="35"/>
      <c r="R71" s="35"/>
      <c r="S71" s="35"/>
      <c r="T71" s="40">
        <f t="shared" si="42"/>
        <v>0</v>
      </c>
      <c r="U71" s="35"/>
      <c r="V71" s="35"/>
      <c r="W71" s="35"/>
      <c r="X71" s="40">
        <f t="shared" si="43"/>
        <v>0</v>
      </c>
      <c r="Y71" s="35"/>
      <c r="Z71" s="35"/>
      <c r="AA71" s="35"/>
      <c r="AB71" s="40">
        <f t="shared" si="44"/>
        <v>0</v>
      </c>
      <c r="AC71" s="35"/>
      <c r="AD71" s="35"/>
      <c r="AE71" s="35"/>
      <c r="AF71" s="40">
        <f t="shared" si="45"/>
        <v>0</v>
      </c>
      <c r="AG71" s="40">
        <f t="shared" si="40"/>
        <v>0</v>
      </c>
      <c r="AH71" s="41">
        <f t="shared" si="46"/>
        <v>0</v>
      </c>
      <c r="AI71" s="42">
        <f t="shared" si="41"/>
        <v>0</v>
      </c>
    </row>
    <row r="72" spans="1:35" ht="12.75" hidden="1" customHeight="1" outlineLevel="1">
      <c r="A72" s="16">
        <v>4</v>
      </c>
      <c r="B72" s="32"/>
      <c r="C72" s="31"/>
      <c r="D72" s="32"/>
      <c r="E72" s="32"/>
      <c r="F72" s="32"/>
      <c r="G72" s="31"/>
      <c r="H72" s="31"/>
      <c r="I72" s="29"/>
      <c r="J72" s="33"/>
      <c r="K72" s="32"/>
      <c r="L72" s="35"/>
      <c r="M72" s="35"/>
      <c r="N72" s="35"/>
      <c r="O72" s="32"/>
      <c r="P72" s="32"/>
      <c r="Q72" s="35"/>
      <c r="R72" s="35"/>
      <c r="S72" s="35"/>
      <c r="T72" s="40">
        <f t="shared" si="42"/>
        <v>0</v>
      </c>
      <c r="U72" s="35"/>
      <c r="V72" s="35"/>
      <c r="W72" s="35"/>
      <c r="X72" s="40">
        <f t="shared" si="43"/>
        <v>0</v>
      </c>
      <c r="Y72" s="35"/>
      <c r="Z72" s="35"/>
      <c r="AA72" s="35"/>
      <c r="AB72" s="40">
        <f t="shared" si="44"/>
        <v>0</v>
      </c>
      <c r="AC72" s="35"/>
      <c r="AD72" s="35"/>
      <c r="AE72" s="35"/>
      <c r="AF72" s="40">
        <f t="shared" si="45"/>
        <v>0</v>
      </c>
      <c r="AG72" s="40">
        <f t="shared" si="40"/>
        <v>0</v>
      </c>
      <c r="AH72" s="41">
        <f t="shared" si="46"/>
        <v>0</v>
      </c>
      <c r="AI72" s="42">
        <f t="shared" si="41"/>
        <v>0</v>
      </c>
    </row>
    <row r="73" spans="1:35" ht="12.75" hidden="1" customHeight="1" outlineLevel="1">
      <c r="A73" s="16">
        <v>5</v>
      </c>
      <c r="B73" s="32"/>
      <c r="C73" s="31"/>
      <c r="D73" s="32"/>
      <c r="E73" s="32"/>
      <c r="F73" s="32"/>
      <c r="G73" s="31"/>
      <c r="H73" s="31"/>
      <c r="I73" s="29"/>
      <c r="J73" s="33"/>
      <c r="K73" s="32"/>
      <c r="L73" s="35"/>
      <c r="M73" s="35"/>
      <c r="N73" s="35"/>
      <c r="O73" s="32"/>
      <c r="P73" s="32"/>
      <c r="Q73" s="35"/>
      <c r="R73" s="35"/>
      <c r="S73" s="35"/>
      <c r="T73" s="40">
        <f t="shared" si="42"/>
        <v>0</v>
      </c>
      <c r="U73" s="35"/>
      <c r="V73" s="35"/>
      <c r="W73" s="35"/>
      <c r="X73" s="40">
        <f t="shared" si="43"/>
        <v>0</v>
      </c>
      <c r="Y73" s="35"/>
      <c r="Z73" s="35"/>
      <c r="AA73" s="35"/>
      <c r="AB73" s="40">
        <f t="shared" si="44"/>
        <v>0</v>
      </c>
      <c r="AC73" s="35"/>
      <c r="AD73" s="35"/>
      <c r="AE73" s="35"/>
      <c r="AF73" s="40">
        <f t="shared" si="45"/>
        <v>0</v>
      </c>
      <c r="AG73" s="40">
        <f t="shared" si="40"/>
        <v>0</v>
      </c>
      <c r="AH73" s="41">
        <f t="shared" si="46"/>
        <v>0</v>
      </c>
      <c r="AI73" s="42">
        <f t="shared" si="41"/>
        <v>0</v>
      </c>
    </row>
    <row r="74" spans="1:35" ht="12.75" hidden="1" customHeight="1" outlineLevel="1">
      <c r="A74" s="16">
        <v>6</v>
      </c>
      <c r="B74" s="32"/>
      <c r="C74" s="31"/>
      <c r="D74" s="32"/>
      <c r="E74" s="32"/>
      <c r="F74" s="32"/>
      <c r="G74" s="31"/>
      <c r="H74" s="31"/>
      <c r="I74" s="29"/>
      <c r="J74" s="33"/>
      <c r="K74" s="32"/>
      <c r="L74" s="35"/>
      <c r="M74" s="35"/>
      <c r="N74" s="35"/>
      <c r="O74" s="32"/>
      <c r="P74" s="32"/>
      <c r="Q74" s="35"/>
      <c r="R74" s="35"/>
      <c r="S74" s="35"/>
      <c r="T74" s="40">
        <f t="shared" si="42"/>
        <v>0</v>
      </c>
      <c r="U74" s="35"/>
      <c r="V74" s="35"/>
      <c r="W74" s="35"/>
      <c r="X74" s="40">
        <f t="shared" si="43"/>
        <v>0</v>
      </c>
      <c r="Y74" s="35"/>
      <c r="Z74" s="35"/>
      <c r="AA74" s="35"/>
      <c r="AB74" s="40">
        <f t="shared" si="44"/>
        <v>0</v>
      </c>
      <c r="AC74" s="35"/>
      <c r="AD74" s="35"/>
      <c r="AE74" s="35"/>
      <c r="AF74" s="40">
        <f t="shared" si="45"/>
        <v>0</v>
      </c>
      <c r="AG74" s="40">
        <f t="shared" si="40"/>
        <v>0</v>
      </c>
      <c r="AH74" s="41">
        <f t="shared" si="46"/>
        <v>0</v>
      </c>
      <c r="AI74" s="42">
        <f t="shared" si="41"/>
        <v>0</v>
      </c>
    </row>
    <row r="75" spans="1:35" ht="12.75" hidden="1" customHeight="1" outlineLevel="1">
      <c r="A75" s="16">
        <v>7</v>
      </c>
      <c r="B75" s="32"/>
      <c r="C75" s="31"/>
      <c r="D75" s="32"/>
      <c r="E75" s="32"/>
      <c r="F75" s="32"/>
      <c r="G75" s="31"/>
      <c r="H75" s="31"/>
      <c r="I75" s="29"/>
      <c r="J75" s="33"/>
      <c r="K75" s="32"/>
      <c r="L75" s="35"/>
      <c r="M75" s="35"/>
      <c r="N75" s="35"/>
      <c r="O75" s="32"/>
      <c r="P75" s="32"/>
      <c r="Q75" s="35"/>
      <c r="R75" s="35"/>
      <c r="S75" s="35"/>
      <c r="T75" s="40">
        <f t="shared" si="42"/>
        <v>0</v>
      </c>
      <c r="U75" s="35"/>
      <c r="V75" s="35"/>
      <c r="W75" s="35"/>
      <c r="X75" s="40">
        <f t="shared" si="43"/>
        <v>0</v>
      </c>
      <c r="Y75" s="35"/>
      <c r="Z75" s="35"/>
      <c r="AA75" s="35"/>
      <c r="AB75" s="40">
        <f t="shared" si="44"/>
        <v>0</v>
      </c>
      <c r="AC75" s="35"/>
      <c r="AD75" s="35"/>
      <c r="AE75" s="35"/>
      <c r="AF75" s="40">
        <f t="shared" si="45"/>
        <v>0</v>
      </c>
      <c r="AG75" s="40">
        <f t="shared" si="40"/>
        <v>0</v>
      </c>
      <c r="AH75" s="41">
        <f t="shared" si="46"/>
        <v>0</v>
      </c>
      <c r="AI75" s="42">
        <f t="shared" si="41"/>
        <v>0</v>
      </c>
    </row>
    <row r="76" spans="1:35" ht="12.75" hidden="1" customHeight="1" outlineLevel="1">
      <c r="A76" s="16">
        <v>8</v>
      </c>
      <c r="B76" s="32"/>
      <c r="C76" s="31"/>
      <c r="D76" s="32"/>
      <c r="E76" s="32"/>
      <c r="F76" s="32"/>
      <c r="G76" s="31"/>
      <c r="H76" s="31"/>
      <c r="I76" s="29"/>
      <c r="J76" s="33"/>
      <c r="K76" s="32"/>
      <c r="L76" s="35"/>
      <c r="M76" s="35"/>
      <c r="N76" s="35"/>
      <c r="O76" s="32"/>
      <c r="P76" s="32"/>
      <c r="Q76" s="35"/>
      <c r="R76" s="35"/>
      <c r="S76" s="35"/>
      <c r="T76" s="40">
        <f t="shared" si="42"/>
        <v>0</v>
      </c>
      <c r="U76" s="35"/>
      <c r="V76" s="35"/>
      <c r="W76" s="35"/>
      <c r="X76" s="40">
        <f t="shared" si="43"/>
        <v>0</v>
      </c>
      <c r="Y76" s="35"/>
      <c r="Z76" s="35"/>
      <c r="AA76" s="35"/>
      <c r="AB76" s="40">
        <f t="shared" si="44"/>
        <v>0</v>
      </c>
      <c r="AC76" s="35"/>
      <c r="AD76" s="35"/>
      <c r="AE76" s="35"/>
      <c r="AF76" s="40">
        <f t="shared" si="45"/>
        <v>0</v>
      </c>
      <c r="AG76" s="40">
        <f t="shared" si="40"/>
        <v>0</v>
      </c>
      <c r="AH76" s="41">
        <f t="shared" si="46"/>
        <v>0</v>
      </c>
      <c r="AI76" s="42">
        <f t="shared" si="41"/>
        <v>0</v>
      </c>
    </row>
    <row r="77" spans="1:35" ht="12.75" hidden="1" customHeight="1" outlineLevel="1">
      <c r="A77" s="16">
        <v>9</v>
      </c>
      <c r="B77" s="32"/>
      <c r="C77" s="31"/>
      <c r="D77" s="32"/>
      <c r="E77" s="32"/>
      <c r="F77" s="32"/>
      <c r="G77" s="31"/>
      <c r="H77" s="31"/>
      <c r="I77" s="29"/>
      <c r="J77" s="33"/>
      <c r="K77" s="32"/>
      <c r="L77" s="35"/>
      <c r="M77" s="35"/>
      <c r="N77" s="35"/>
      <c r="O77" s="32"/>
      <c r="P77" s="32"/>
      <c r="Q77" s="35"/>
      <c r="R77" s="35"/>
      <c r="S77" s="35"/>
      <c r="T77" s="40">
        <f t="shared" si="42"/>
        <v>0</v>
      </c>
      <c r="U77" s="35"/>
      <c r="V77" s="35"/>
      <c r="W77" s="35"/>
      <c r="X77" s="40">
        <f t="shared" si="43"/>
        <v>0</v>
      </c>
      <c r="Y77" s="35"/>
      <c r="Z77" s="35"/>
      <c r="AA77" s="35"/>
      <c r="AB77" s="40">
        <f t="shared" si="44"/>
        <v>0</v>
      </c>
      <c r="AC77" s="35"/>
      <c r="AD77" s="35"/>
      <c r="AE77" s="35"/>
      <c r="AF77" s="40">
        <f t="shared" si="45"/>
        <v>0</v>
      </c>
      <c r="AG77" s="40">
        <f t="shared" si="40"/>
        <v>0</v>
      </c>
      <c r="AH77" s="41">
        <f t="shared" si="46"/>
        <v>0</v>
      </c>
      <c r="AI77" s="42">
        <f t="shared" si="41"/>
        <v>0</v>
      </c>
    </row>
    <row r="78" spans="1:35" ht="12.75" hidden="1" customHeight="1" outlineLevel="1">
      <c r="A78" s="16">
        <v>10</v>
      </c>
      <c r="B78" s="32"/>
      <c r="C78" s="31"/>
      <c r="D78" s="32"/>
      <c r="E78" s="32"/>
      <c r="F78" s="32"/>
      <c r="G78" s="31"/>
      <c r="H78" s="31"/>
      <c r="I78" s="29"/>
      <c r="J78" s="34"/>
      <c r="K78" s="32"/>
      <c r="L78" s="35"/>
      <c r="M78" s="35"/>
      <c r="N78" s="35"/>
      <c r="O78" s="32"/>
      <c r="P78" s="32"/>
      <c r="Q78" s="35"/>
      <c r="R78" s="35"/>
      <c r="S78" s="35"/>
      <c r="T78" s="40">
        <f t="shared" si="42"/>
        <v>0</v>
      </c>
      <c r="U78" s="35"/>
      <c r="V78" s="35"/>
      <c r="W78" s="35"/>
      <c r="X78" s="40">
        <f t="shared" si="43"/>
        <v>0</v>
      </c>
      <c r="Y78" s="35"/>
      <c r="Z78" s="35"/>
      <c r="AA78" s="35"/>
      <c r="AB78" s="40">
        <f t="shared" si="44"/>
        <v>0</v>
      </c>
      <c r="AC78" s="35"/>
      <c r="AD78" s="35"/>
      <c r="AE78" s="35"/>
      <c r="AF78" s="40">
        <f t="shared" si="45"/>
        <v>0</v>
      </c>
      <c r="AG78" s="40">
        <f t="shared" si="40"/>
        <v>0</v>
      </c>
      <c r="AH78" s="41">
        <f t="shared" si="46"/>
        <v>0</v>
      </c>
      <c r="AI78" s="42">
        <f t="shared" si="41"/>
        <v>0</v>
      </c>
    </row>
    <row r="79" spans="1:35" ht="12.75" customHeight="1" collapsed="1">
      <c r="A79" s="181" t="s">
        <v>61</v>
      </c>
      <c r="B79" s="182"/>
      <c r="C79" s="182"/>
      <c r="D79" s="182"/>
      <c r="E79" s="182"/>
      <c r="F79" s="182"/>
      <c r="G79" s="182"/>
      <c r="H79" s="183"/>
      <c r="I79" s="55">
        <f>SUM(I69:I78)</f>
        <v>0</v>
      </c>
      <c r="J79" s="55">
        <f>SUM(J69:J78)</f>
        <v>0</v>
      </c>
      <c r="K79" s="56"/>
      <c r="L79" s="55">
        <f>SUM(L69:L78)</f>
        <v>0</v>
      </c>
      <c r="M79" s="55">
        <f>SUM(M69:M78)</f>
        <v>0</v>
      </c>
      <c r="N79" s="55">
        <f>SUM(N69:N78)</f>
        <v>0</v>
      </c>
      <c r="O79" s="57"/>
      <c r="P79" s="59"/>
      <c r="Q79" s="55">
        <f t="shared" ref="Q79:AG79" si="47">SUM(Q69:Q78)</f>
        <v>0</v>
      </c>
      <c r="R79" s="55">
        <f t="shared" si="47"/>
        <v>0</v>
      </c>
      <c r="S79" s="55">
        <f t="shared" si="47"/>
        <v>0</v>
      </c>
      <c r="T79" s="60">
        <f t="shared" si="47"/>
        <v>0</v>
      </c>
      <c r="U79" s="55">
        <f t="shared" si="47"/>
        <v>0</v>
      </c>
      <c r="V79" s="55">
        <f t="shared" si="47"/>
        <v>0</v>
      </c>
      <c r="W79" s="55">
        <f t="shared" si="47"/>
        <v>0</v>
      </c>
      <c r="X79" s="60">
        <f t="shared" si="47"/>
        <v>0</v>
      </c>
      <c r="Y79" s="55">
        <f t="shared" si="47"/>
        <v>0</v>
      </c>
      <c r="Z79" s="55">
        <f t="shared" si="47"/>
        <v>0</v>
      </c>
      <c r="AA79" s="55">
        <f t="shared" si="47"/>
        <v>0</v>
      </c>
      <c r="AB79" s="60">
        <f t="shared" si="47"/>
        <v>0</v>
      </c>
      <c r="AC79" s="55">
        <f t="shared" si="47"/>
        <v>0</v>
      </c>
      <c r="AD79" s="55">
        <f t="shared" si="47"/>
        <v>0</v>
      </c>
      <c r="AE79" s="55">
        <f t="shared" si="47"/>
        <v>0</v>
      </c>
      <c r="AF79" s="60">
        <f t="shared" si="47"/>
        <v>0</v>
      </c>
      <c r="AG79" s="53">
        <f t="shared" si="47"/>
        <v>0</v>
      </c>
      <c r="AH79" s="54">
        <f>IF(ISERROR(AG79/I79),0,AG79/I79)</f>
        <v>0</v>
      </c>
      <c r="AI79" s="54">
        <f>IF(ISERROR(AG79/$AG$191),0,AG79/$AG$191)</f>
        <v>0</v>
      </c>
    </row>
    <row r="80" spans="1:35" ht="12.75" customHeight="1">
      <c r="A80" s="36"/>
      <c r="B80" s="187" t="s">
        <v>16</v>
      </c>
      <c r="C80" s="188"/>
      <c r="D80" s="189"/>
      <c r="E80" s="18"/>
      <c r="F80" s="19"/>
      <c r="G80" s="20"/>
      <c r="H80" s="20"/>
      <c r="I80" s="21"/>
      <c r="J80" s="22"/>
      <c r="K80" s="23"/>
      <c r="L80" s="24"/>
      <c r="M80" s="24"/>
      <c r="N80" s="24"/>
      <c r="O80" s="19"/>
      <c r="P80" s="25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6"/>
      <c r="AI80" s="26"/>
    </row>
    <row r="81" spans="1:35" ht="12.75" hidden="1" customHeight="1" outlineLevel="1">
      <c r="A81" s="16">
        <v>1</v>
      </c>
      <c r="B81" s="28"/>
      <c r="C81" s="27"/>
      <c r="D81" s="28"/>
      <c r="E81" s="28"/>
      <c r="F81" s="28"/>
      <c r="G81" s="27"/>
      <c r="H81" s="27"/>
      <c r="I81" s="29"/>
      <c r="J81" s="30"/>
      <c r="K81" s="28"/>
      <c r="L81" s="35"/>
      <c r="M81" s="35"/>
      <c r="N81" s="35"/>
      <c r="O81" s="28"/>
      <c r="P81" s="28"/>
      <c r="Q81" s="35"/>
      <c r="R81" s="35"/>
      <c r="S81" s="35"/>
      <c r="T81" s="40">
        <f>SUM(Q81:S81)</f>
        <v>0</v>
      </c>
      <c r="U81" s="35"/>
      <c r="V81" s="35"/>
      <c r="W81" s="35"/>
      <c r="X81" s="40">
        <f>SUM(U81:W81)</f>
        <v>0</v>
      </c>
      <c r="Y81" s="35"/>
      <c r="Z81" s="35"/>
      <c r="AA81" s="35"/>
      <c r="AB81" s="40">
        <f>SUM(Y81:AA81)</f>
        <v>0</v>
      </c>
      <c r="AC81" s="35"/>
      <c r="AD81" s="35"/>
      <c r="AE81" s="35"/>
      <c r="AF81" s="40">
        <f>SUM(AC81:AE81)</f>
        <v>0</v>
      </c>
      <c r="AG81" s="40">
        <f t="shared" ref="AG81:AG90" si="48">SUM(T81,X81,AB81,AF81)</f>
        <v>0</v>
      </c>
      <c r="AH81" s="41">
        <f>IF(ISERROR(AG81/I81),0,AG81/I81)</f>
        <v>0</v>
      </c>
      <c r="AI81" s="42">
        <f t="shared" ref="AI81:AI90" si="49">IF(ISERROR(AG81/$AG$191),"-",AG81/$AG$191)</f>
        <v>0</v>
      </c>
    </row>
    <row r="82" spans="1:35" ht="12.75" hidden="1" customHeight="1" outlineLevel="1">
      <c r="A82" s="16">
        <v>2</v>
      </c>
      <c r="B82" s="32"/>
      <c r="C82" s="31"/>
      <c r="D82" s="32"/>
      <c r="E82" s="32"/>
      <c r="F82" s="32"/>
      <c r="G82" s="31"/>
      <c r="H82" s="31"/>
      <c r="I82" s="29"/>
      <c r="J82" s="33"/>
      <c r="K82" s="32"/>
      <c r="L82" s="35"/>
      <c r="M82" s="35"/>
      <c r="N82" s="35"/>
      <c r="O82" s="32"/>
      <c r="P82" s="32"/>
      <c r="Q82" s="35"/>
      <c r="R82" s="35"/>
      <c r="S82" s="35"/>
      <c r="T82" s="40">
        <f t="shared" ref="T82:T90" si="50">SUM(Q82:S82)</f>
        <v>0</v>
      </c>
      <c r="U82" s="35"/>
      <c r="V82" s="35"/>
      <c r="W82" s="35"/>
      <c r="X82" s="40">
        <f t="shared" ref="X82:X90" si="51">SUM(U82:W82)</f>
        <v>0</v>
      </c>
      <c r="Y82" s="35"/>
      <c r="Z82" s="35"/>
      <c r="AA82" s="35"/>
      <c r="AB82" s="40">
        <f t="shared" ref="AB82:AB90" si="52">SUM(Y82:AA82)</f>
        <v>0</v>
      </c>
      <c r="AC82" s="35"/>
      <c r="AD82" s="35"/>
      <c r="AE82" s="35"/>
      <c r="AF82" s="40">
        <f t="shared" ref="AF82:AF90" si="53">SUM(AC82:AE82)</f>
        <v>0</v>
      </c>
      <c r="AG82" s="40">
        <f t="shared" si="48"/>
        <v>0</v>
      </c>
      <c r="AH82" s="41">
        <f t="shared" ref="AH82:AH90" si="54">IF(ISERROR(AG82/I82),0,AG82/I82)</f>
        <v>0</v>
      </c>
      <c r="AI82" s="42">
        <f t="shared" si="49"/>
        <v>0</v>
      </c>
    </row>
    <row r="83" spans="1:35" ht="12.75" hidden="1" customHeight="1" outlineLevel="1">
      <c r="A83" s="16">
        <v>3</v>
      </c>
      <c r="B83" s="32"/>
      <c r="C83" s="31"/>
      <c r="D83" s="32"/>
      <c r="E83" s="32"/>
      <c r="F83" s="32"/>
      <c r="G83" s="31"/>
      <c r="H83" s="31"/>
      <c r="I83" s="29"/>
      <c r="J83" s="33"/>
      <c r="K83" s="32"/>
      <c r="L83" s="35"/>
      <c r="M83" s="35"/>
      <c r="N83" s="35"/>
      <c r="O83" s="32"/>
      <c r="P83" s="32"/>
      <c r="Q83" s="35"/>
      <c r="R83" s="35"/>
      <c r="S83" s="35"/>
      <c r="T83" s="40">
        <f t="shared" si="50"/>
        <v>0</v>
      </c>
      <c r="U83" s="35"/>
      <c r="V83" s="35"/>
      <c r="W83" s="35"/>
      <c r="X83" s="40">
        <f t="shared" si="51"/>
        <v>0</v>
      </c>
      <c r="Y83" s="35"/>
      <c r="Z83" s="35"/>
      <c r="AA83" s="35"/>
      <c r="AB83" s="40">
        <f t="shared" si="52"/>
        <v>0</v>
      </c>
      <c r="AC83" s="35"/>
      <c r="AD83" s="35"/>
      <c r="AE83" s="35"/>
      <c r="AF83" s="40">
        <f t="shared" si="53"/>
        <v>0</v>
      </c>
      <c r="AG83" s="40">
        <f t="shared" si="48"/>
        <v>0</v>
      </c>
      <c r="AH83" s="41">
        <f t="shared" si="54"/>
        <v>0</v>
      </c>
      <c r="AI83" s="42">
        <f t="shared" si="49"/>
        <v>0</v>
      </c>
    </row>
    <row r="84" spans="1:35" ht="12.75" hidden="1" customHeight="1" outlineLevel="1">
      <c r="A84" s="16">
        <v>4</v>
      </c>
      <c r="B84" s="32"/>
      <c r="C84" s="31"/>
      <c r="D84" s="32"/>
      <c r="E84" s="32"/>
      <c r="F84" s="32"/>
      <c r="G84" s="31"/>
      <c r="H84" s="31"/>
      <c r="I84" s="29"/>
      <c r="J84" s="33"/>
      <c r="K84" s="32"/>
      <c r="L84" s="35"/>
      <c r="M84" s="35"/>
      <c r="N84" s="35"/>
      <c r="O84" s="32"/>
      <c r="P84" s="32"/>
      <c r="Q84" s="35"/>
      <c r="R84" s="35"/>
      <c r="S84" s="35"/>
      <c r="T84" s="40">
        <f t="shared" si="50"/>
        <v>0</v>
      </c>
      <c r="U84" s="35"/>
      <c r="V84" s="35"/>
      <c r="W84" s="35"/>
      <c r="X84" s="40">
        <f t="shared" si="51"/>
        <v>0</v>
      </c>
      <c r="Y84" s="35"/>
      <c r="Z84" s="35"/>
      <c r="AA84" s="35"/>
      <c r="AB84" s="40">
        <f t="shared" si="52"/>
        <v>0</v>
      </c>
      <c r="AC84" s="35"/>
      <c r="AD84" s="35"/>
      <c r="AE84" s="35"/>
      <c r="AF84" s="40">
        <f t="shared" si="53"/>
        <v>0</v>
      </c>
      <c r="AG84" s="40">
        <f t="shared" si="48"/>
        <v>0</v>
      </c>
      <c r="AH84" s="41">
        <f t="shared" si="54"/>
        <v>0</v>
      </c>
      <c r="AI84" s="42">
        <f t="shared" si="49"/>
        <v>0</v>
      </c>
    </row>
    <row r="85" spans="1:35" ht="12.75" hidden="1" customHeight="1" outlineLevel="1">
      <c r="A85" s="16">
        <v>5</v>
      </c>
      <c r="B85" s="32"/>
      <c r="C85" s="31"/>
      <c r="D85" s="32"/>
      <c r="E85" s="32"/>
      <c r="F85" s="32"/>
      <c r="G85" s="31"/>
      <c r="H85" s="31"/>
      <c r="I85" s="29"/>
      <c r="J85" s="33"/>
      <c r="K85" s="32"/>
      <c r="L85" s="35"/>
      <c r="M85" s="35"/>
      <c r="N85" s="35"/>
      <c r="O85" s="32"/>
      <c r="P85" s="32"/>
      <c r="Q85" s="35"/>
      <c r="R85" s="35"/>
      <c r="S85" s="35"/>
      <c r="T85" s="40">
        <f t="shared" si="50"/>
        <v>0</v>
      </c>
      <c r="U85" s="35"/>
      <c r="V85" s="35"/>
      <c r="W85" s="35"/>
      <c r="X85" s="40">
        <f t="shared" si="51"/>
        <v>0</v>
      </c>
      <c r="Y85" s="35"/>
      <c r="Z85" s="35"/>
      <c r="AA85" s="35"/>
      <c r="AB85" s="40">
        <f t="shared" si="52"/>
        <v>0</v>
      </c>
      <c r="AC85" s="35"/>
      <c r="AD85" s="35"/>
      <c r="AE85" s="35"/>
      <c r="AF85" s="40">
        <f t="shared" si="53"/>
        <v>0</v>
      </c>
      <c r="AG85" s="40">
        <f t="shared" si="48"/>
        <v>0</v>
      </c>
      <c r="AH85" s="41">
        <f t="shared" si="54"/>
        <v>0</v>
      </c>
      <c r="AI85" s="42">
        <f t="shared" si="49"/>
        <v>0</v>
      </c>
    </row>
    <row r="86" spans="1:35" ht="12.75" hidden="1" customHeight="1" outlineLevel="1">
      <c r="A86" s="16">
        <v>6</v>
      </c>
      <c r="B86" s="32"/>
      <c r="C86" s="31"/>
      <c r="D86" s="32"/>
      <c r="E86" s="32"/>
      <c r="F86" s="32"/>
      <c r="G86" s="31"/>
      <c r="H86" s="31"/>
      <c r="I86" s="29"/>
      <c r="J86" s="33"/>
      <c r="K86" s="32"/>
      <c r="L86" s="35"/>
      <c r="M86" s="35"/>
      <c r="N86" s="35"/>
      <c r="O86" s="32"/>
      <c r="P86" s="32"/>
      <c r="Q86" s="35"/>
      <c r="R86" s="35"/>
      <c r="S86" s="35"/>
      <c r="T86" s="40">
        <f t="shared" si="50"/>
        <v>0</v>
      </c>
      <c r="U86" s="35"/>
      <c r="V86" s="35"/>
      <c r="W86" s="35"/>
      <c r="X86" s="40">
        <f t="shared" si="51"/>
        <v>0</v>
      </c>
      <c r="Y86" s="35"/>
      <c r="Z86" s="35"/>
      <c r="AA86" s="35"/>
      <c r="AB86" s="40">
        <f t="shared" si="52"/>
        <v>0</v>
      </c>
      <c r="AC86" s="35"/>
      <c r="AD86" s="35"/>
      <c r="AE86" s="35"/>
      <c r="AF86" s="40">
        <f t="shared" si="53"/>
        <v>0</v>
      </c>
      <c r="AG86" s="40">
        <f t="shared" si="48"/>
        <v>0</v>
      </c>
      <c r="AH86" s="41">
        <f t="shared" si="54"/>
        <v>0</v>
      </c>
      <c r="AI86" s="42">
        <f t="shared" si="49"/>
        <v>0</v>
      </c>
    </row>
    <row r="87" spans="1:35" ht="12.75" hidden="1" customHeight="1" outlineLevel="1">
      <c r="A87" s="16">
        <v>7</v>
      </c>
      <c r="B87" s="32"/>
      <c r="C87" s="31"/>
      <c r="D87" s="32"/>
      <c r="E87" s="32"/>
      <c r="F87" s="32"/>
      <c r="G87" s="31"/>
      <c r="H87" s="31"/>
      <c r="I87" s="29"/>
      <c r="J87" s="33"/>
      <c r="K87" s="32"/>
      <c r="L87" s="35"/>
      <c r="M87" s="35"/>
      <c r="N87" s="35"/>
      <c r="O87" s="32"/>
      <c r="P87" s="32"/>
      <c r="Q87" s="35"/>
      <c r="R87" s="35"/>
      <c r="S87" s="35"/>
      <c r="T87" s="40">
        <f t="shared" si="50"/>
        <v>0</v>
      </c>
      <c r="U87" s="35"/>
      <c r="V87" s="35"/>
      <c r="W87" s="35"/>
      <c r="X87" s="40">
        <f t="shared" si="51"/>
        <v>0</v>
      </c>
      <c r="Y87" s="35"/>
      <c r="Z87" s="35"/>
      <c r="AA87" s="35"/>
      <c r="AB87" s="40">
        <f t="shared" si="52"/>
        <v>0</v>
      </c>
      <c r="AC87" s="35"/>
      <c r="AD87" s="35"/>
      <c r="AE87" s="35"/>
      <c r="AF87" s="40">
        <f t="shared" si="53"/>
        <v>0</v>
      </c>
      <c r="AG87" s="40">
        <f t="shared" si="48"/>
        <v>0</v>
      </c>
      <c r="AH87" s="41">
        <f t="shared" si="54"/>
        <v>0</v>
      </c>
      <c r="AI87" s="42">
        <f t="shared" si="49"/>
        <v>0</v>
      </c>
    </row>
    <row r="88" spans="1:35" ht="12.75" hidden="1" customHeight="1" outlineLevel="1">
      <c r="A88" s="16">
        <v>8</v>
      </c>
      <c r="B88" s="32"/>
      <c r="C88" s="31"/>
      <c r="D88" s="32"/>
      <c r="E88" s="32"/>
      <c r="F88" s="32"/>
      <c r="G88" s="31"/>
      <c r="H88" s="31"/>
      <c r="I88" s="29"/>
      <c r="J88" s="33"/>
      <c r="K88" s="32"/>
      <c r="L88" s="35"/>
      <c r="M88" s="35"/>
      <c r="N88" s="35"/>
      <c r="O88" s="32"/>
      <c r="P88" s="32"/>
      <c r="Q88" s="35"/>
      <c r="R88" s="35"/>
      <c r="S88" s="35"/>
      <c r="T88" s="40">
        <f t="shared" si="50"/>
        <v>0</v>
      </c>
      <c r="U88" s="35"/>
      <c r="V88" s="35"/>
      <c r="W88" s="35"/>
      <c r="X88" s="40">
        <f t="shared" si="51"/>
        <v>0</v>
      </c>
      <c r="Y88" s="35"/>
      <c r="Z88" s="35"/>
      <c r="AA88" s="35"/>
      <c r="AB88" s="40">
        <f t="shared" si="52"/>
        <v>0</v>
      </c>
      <c r="AC88" s="35"/>
      <c r="AD88" s="35"/>
      <c r="AE88" s="35"/>
      <c r="AF88" s="40">
        <f t="shared" si="53"/>
        <v>0</v>
      </c>
      <c r="AG88" s="40">
        <f t="shared" si="48"/>
        <v>0</v>
      </c>
      <c r="AH88" s="41">
        <f t="shared" si="54"/>
        <v>0</v>
      </c>
      <c r="AI88" s="42">
        <f t="shared" si="49"/>
        <v>0</v>
      </c>
    </row>
    <row r="89" spans="1:35" ht="12.75" hidden="1" customHeight="1" outlineLevel="1">
      <c r="A89" s="16">
        <v>9</v>
      </c>
      <c r="B89" s="32"/>
      <c r="C89" s="31"/>
      <c r="D89" s="32"/>
      <c r="E89" s="32"/>
      <c r="F89" s="32"/>
      <c r="G89" s="31"/>
      <c r="H89" s="31"/>
      <c r="I89" s="29"/>
      <c r="J89" s="33"/>
      <c r="K89" s="32"/>
      <c r="L89" s="35"/>
      <c r="M89" s="35"/>
      <c r="N89" s="35"/>
      <c r="O89" s="32"/>
      <c r="P89" s="32"/>
      <c r="Q89" s="35"/>
      <c r="R89" s="35"/>
      <c r="S89" s="35"/>
      <c r="T89" s="40">
        <f t="shared" si="50"/>
        <v>0</v>
      </c>
      <c r="U89" s="35"/>
      <c r="V89" s="35"/>
      <c r="W89" s="35"/>
      <c r="X89" s="40">
        <f t="shared" si="51"/>
        <v>0</v>
      </c>
      <c r="Y89" s="35"/>
      <c r="Z89" s="35"/>
      <c r="AA89" s="35"/>
      <c r="AB89" s="40">
        <f t="shared" si="52"/>
        <v>0</v>
      </c>
      <c r="AC89" s="35"/>
      <c r="AD89" s="35"/>
      <c r="AE89" s="35"/>
      <c r="AF89" s="40">
        <f t="shared" si="53"/>
        <v>0</v>
      </c>
      <c r="AG89" s="40">
        <f t="shared" si="48"/>
        <v>0</v>
      </c>
      <c r="AH89" s="41">
        <f t="shared" si="54"/>
        <v>0</v>
      </c>
      <c r="AI89" s="42">
        <f t="shared" si="49"/>
        <v>0</v>
      </c>
    </row>
    <row r="90" spans="1:35" ht="12.75" hidden="1" customHeight="1" outlineLevel="1">
      <c r="A90" s="16">
        <v>10</v>
      </c>
      <c r="B90" s="32"/>
      <c r="C90" s="31"/>
      <c r="D90" s="32"/>
      <c r="E90" s="32"/>
      <c r="F90" s="32"/>
      <c r="G90" s="31"/>
      <c r="H90" s="31"/>
      <c r="I90" s="29"/>
      <c r="J90" s="34"/>
      <c r="K90" s="32"/>
      <c r="L90" s="35"/>
      <c r="M90" s="35"/>
      <c r="N90" s="35"/>
      <c r="O90" s="32"/>
      <c r="P90" s="32"/>
      <c r="Q90" s="35"/>
      <c r="R90" s="35"/>
      <c r="S90" s="35"/>
      <c r="T90" s="40">
        <f t="shared" si="50"/>
        <v>0</v>
      </c>
      <c r="U90" s="35"/>
      <c r="V90" s="35"/>
      <c r="W90" s="35"/>
      <c r="X90" s="40">
        <f t="shared" si="51"/>
        <v>0</v>
      </c>
      <c r="Y90" s="35"/>
      <c r="Z90" s="35"/>
      <c r="AA90" s="35"/>
      <c r="AB90" s="40">
        <f t="shared" si="52"/>
        <v>0</v>
      </c>
      <c r="AC90" s="35"/>
      <c r="AD90" s="35"/>
      <c r="AE90" s="35"/>
      <c r="AF90" s="40">
        <f t="shared" si="53"/>
        <v>0</v>
      </c>
      <c r="AG90" s="40">
        <f t="shared" si="48"/>
        <v>0</v>
      </c>
      <c r="AH90" s="41">
        <f t="shared" si="54"/>
        <v>0</v>
      </c>
      <c r="AI90" s="42">
        <f t="shared" si="49"/>
        <v>0</v>
      </c>
    </row>
    <row r="91" spans="1:35" ht="12.75" customHeight="1" collapsed="1">
      <c r="A91" s="181" t="s">
        <v>62</v>
      </c>
      <c r="B91" s="182"/>
      <c r="C91" s="182"/>
      <c r="D91" s="182"/>
      <c r="E91" s="182"/>
      <c r="F91" s="182"/>
      <c r="G91" s="182"/>
      <c r="H91" s="183"/>
      <c r="I91" s="55">
        <f>SUM(I81:I90)</f>
        <v>0</v>
      </c>
      <c r="J91" s="55">
        <f>SUM(J81:J90)</f>
        <v>0</v>
      </c>
      <c r="K91" s="56"/>
      <c r="L91" s="55">
        <f>SUM(L81:L90)</f>
        <v>0</v>
      </c>
      <c r="M91" s="55">
        <f>SUM(M81:M90)</f>
        <v>0</v>
      </c>
      <c r="N91" s="55">
        <f>SUM(N81:N90)</f>
        <v>0</v>
      </c>
      <c r="O91" s="57"/>
      <c r="P91" s="59"/>
      <c r="Q91" s="55">
        <f t="shared" ref="Q91:AG91" si="55">SUM(Q81:Q90)</f>
        <v>0</v>
      </c>
      <c r="R91" s="55">
        <f t="shared" si="55"/>
        <v>0</v>
      </c>
      <c r="S91" s="55">
        <f t="shared" si="55"/>
        <v>0</v>
      </c>
      <c r="T91" s="60">
        <f t="shared" si="55"/>
        <v>0</v>
      </c>
      <c r="U91" s="55">
        <f t="shared" si="55"/>
        <v>0</v>
      </c>
      <c r="V91" s="55">
        <f t="shared" si="55"/>
        <v>0</v>
      </c>
      <c r="W91" s="55">
        <f t="shared" si="55"/>
        <v>0</v>
      </c>
      <c r="X91" s="60">
        <f t="shared" si="55"/>
        <v>0</v>
      </c>
      <c r="Y91" s="55">
        <f t="shared" si="55"/>
        <v>0</v>
      </c>
      <c r="Z91" s="55">
        <f t="shared" si="55"/>
        <v>0</v>
      </c>
      <c r="AA91" s="55">
        <f t="shared" si="55"/>
        <v>0</v>
      </c>
      <c r="AB91" s="60">
        <f t="shared" si="55"/>
        <v>0</v>
      </c>
      <c r="AC91" s="55">
        <f t="shared" si="55"/>
        <v>0</v>
      </c>
      <c r="AD91" s="55">
        <f t="shared" si="55"/>
        <v>0</v>
      </c>
      <c r="AE91" s="55">
        <f t="shared" si="55"/>
        <v>0</v>
      </c>
      <c r="AF91" s="60">
        <f t="shared" si="55"/>
        <v>0</v>
      </c>
      <c r="AG91" s="53">
        <f t="shared" si="55"/>
        <v>0</v>
      </c>
      <c r="AH91" s="54">
        <f>IF(ISERROR(AG91/I91),0,AG91/I91)</f>
        <v>0</v>
      </c>
      <c r="AI91" s="54">
        <f>IF(ISERROR(AG91/$AG$191),0,AG91/$AG$191)</f>
        <v>0</v>
      </c>
    </row>
    <row r="92" spans="1:35" ht="12.75" customHeight="1">
      <c r="A92" s="36"/>
      <c r="B92" s="187" t="s">
        <v>63</v>
      </c>
      <c r="C92" s="188"/>
      <c r="D92" s="189"/>
      <c r="E92" s="18"/>
      <c r="F92" s="19"/>
      <c r="G92" s="20"/>
      <c r="H92" s="20"/>
      <c r="I92" s="21"/>
      <c r="J92" s="22"/>
      <c r="K92" s="23"/>
      <c r="L92" s="24"/>
      <c r="M92" s="24"/>
      <c r="N92" s="24"/>
      <c r="O92" s="19"/>
      <c r="P92" s="25"/>
      <c r="Q92" s="22"/>
      <c r="R92" s="22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  <c r="AF92" s="22"/>
      <c r="AG92" s="22"/>
      <c r="AH92" s="26"/>
      <c r="AI92" s="26"/>
    </row>
    <row r="93" spans="1:35" ht="12.75" hidden="1" customHeight="1" outlineLevel="1">
      <c r="A93" s="16">
        <v>1</v>
      </c>
      <c r="B93" s="28"/>
      <c r="C93" s="27"/>
      <c r="D93" s="28"/>
      <c r="E93" s="28"/>
      <c r="F93" s="28"/>
      <c r="G93" s="27"/>
      <c r="H93" s="27"/>
      <c r="I93" s="29"/>
      <c r="J93" s="30"/>
      <c r="K93" s="28"/>
      <c r="L93" s="35"/>
      <c r="M93" s="35"/>
      <c r="N93" s="35"/>
      <c r="O93" s="28"/>
      <c r="P93" s="28"/>
      <c r="Q93" s="35"/>
      <c r="R93" s="35"/>
      <c r="S93" s="35"/>
      <c r="T93" s="40">
        <f>SUM(Q93:S93)</f>
        <v>0</v>
      </c>
      <c r="U93" s="35"/>
      <c r="V93" s="35"/>
      <c r="W93" s="35"/>
      <c r="X93" s="40">
        <f>SUM(U93:W93)</f>
        <v>0</v>
      </c>
      <c r="Y93" s="35"/>
      <c r="Z93" s="35"/>
      <c r="AA93" s="35"/>
      <c r="AB93" s="40">
        <f>SUM(Y93:AA93)</f>
        <v>0</v>
      </c>
      <c r="AC93" s="35"/>
      <c r="AD93" s="35"/>
      <c r="AE93" s="35"/>
      <c r="AF93" s="40">
        <f>SUM(AC93:AE93)</f>
        <v>0</v>
      </c>
      <c r="AG93" s="40">
        <f t="shared" ref="AG93:AG102" si="56">SUM(T93,X93,AB93,AF93)</f>
        <v>0</v>
      </c>
      <c r="AH93" s="41">
        <f>IF(ISERROR(AG93/I93),0,AG93/I93)</f>
        <v>0</v>
      </c>
      <c r="AI93" s="42">
        <f t="shared" ref="AI93:AI102" si="57">IF(ISERROR(AG93/$AG$191),"-",AG93/$AG$191)</f>
        <v>0</v>
      </c>
    </row>
    <row r="94" spans="1:35" ht="12.75" hidden="1" customHeight="1" outlineLevel="1">
      <c r="A94" s="16">
        <v>2</v>
      </c>
      <c r="B94" s="32"/>
      <c r="C94" s="31"/>
      <c r="D94" s="32"/>
      <c r="E94" s="32"/>
      <c r="F94" s="32"/>
      <c r="G94" s="31"/>
      <c r="H94" s="31"/>
      <c r="I94" s="29"/>
      <c r="J94" s="33"/>
      <c r="K94" s="32"/>
      <c r="L94" s="35"/>
      <c r="M94" s="35"/>
      <c r="N94" s="35"/>
      <c r="O94" s="32"/>
      <c r="P94" s="32"/>
      <c r="Q94" s="35"/>
      <c r="R94" s="35"/>
      <c r="S94" s="35"/>
      <c r="T94" s="40">
        <f t="shared" ref="T94:T102" si="58">SUM(Q94:S94)</f>
        <v>0</v>
      </c>
      <c r="U94" s="35"/>
      <c r="V94" s="35"/>
      <c r="W94" s="35"/>
      <c r="X94" s="40">
        <f t="shared" ref="X94:X102" si="59">SUM(U94:W94)</f>
        <v>0</v>
      </c>
      <c r="Y94" s="35"/>
      <c r="Z94" s="35"/>
      <c r="AA94" s="35"/>
      <c r="AB94" s="40">
        <f t="shared" ref="AB94:AB102" si="60">SUM(Y94:AA94)</f>
        <v>0</v>
      </c>
      <c r="AC94" s="35"/>
      <c r="AD94" s="35"/>
      <c r="AE94" s="35"/>
      <c r="AF94" s="40">
        <f t="shared" ref="AF94:AF102" si="61">SUM(AC94:AE94)</f>
        <v>0</v>
      </c>
      <c r="AG94" s="40">
        <f t="shared" si="56"/>
        <v>0</v>
      </c>
      <c r="AH94" s="41">
        <f t="shared" ref="AH94:AH102" si="62">IF(ISERROR(AG94/I94),0,AG94/I94)</f>
        <v>0</v>
      </c>
      <c r="AI94" s="42">
        <f t="shared" si="57"/>
        <v>0</v>
      </c>
    </row>
    <row r="95" spans="1:35" ht="12.75" hidden="1" customHeight="1" outlineLevel="1">
      <c r="A95" s="16">
        <v>3</v>
      </c>
      <c r="B95" s="32"/>
      <c r="C95" s="31"/>
      <c r="D95" s="32"/>
      <c r="E95" s="32"/>
      <c r="F95" s="32"/>
      <c r="G95" s="31"/>
      <c r="H95" s="31"/>
      <c r="I95" s="29"/>
      <c r="J95" s="33"/>
      <c r="K95" s="32"/>
      <c r="L95" s="35"/>
      <c r="M95" s="35"/>
      <c r="N95" s="35"/>
      <c r="O95" s="32"/>
      <c r="P95" s="32"/>
      <c r="Q95" s="35"/>
      <c r="R95" s="35"/>
      <c r="S95" s="35"/>
      <c r="T95" s="40">
        <f t="shared" si="58"/>
        <v>0</v>
      </c>
      <c r="U95" s="35"/>
      <c r="V95" s="35"/>
      <c r="W95" s="35"/>
      <c r="X95" s="40">
        <f t="shared" si="59"/>
        <v>0</v>
      </c>
      <c r="Y95" s="35"/>
      <c r="Z95" s="35"/>
      <c r="AA95" s="35"/>
      <c r="AB95" s="40">
        <f t="shared" si="60"/>
        <v>0</v>
      </c>
      <c r="AC95" s="35"/>
      <c r="AD95" s="35"/>
      <c r="AE95" s="35"/>
      <c r="AF95" s="40">
        <f t="shared" si="61"/>
        <v>0</v>
      </c>
      <c r="AG95" s="40">
        <f t="shared" si="56"/>
        <v>0</v>
      </c>
      <c r="AH95" s="41">
        <f t="shared" si="62"/>
        <v>0</v>
      </c>
      <c r="AI95" s="42">
        <f t="shared" si="57"/>
        <v>0</v>
      </c>
    </row>
    <row r="96" spans="1:35" ht="12.75" hidden="1" customHeight="1" outlineLevel="1">
      <c r="A96" s="16">
        <v>4</v>
      </c>
      <c r="B96" s="32"/>
      <c r="C96" s="31"/>
      <c r="D96" s="32"/>
      <c r="E96" s="32"/>
      <c r="F96" s="32"/>
      <c r="G96" s="31"/>
      <c r="H96" s="31"/>
      <c r="I96" s="29"/>
      <c r="J96" s="33"/>
      <c r="K96" s="32"/>
      <c r="L96" s="35"/>
      <c r="M96" s="35"/>
      <c r="N96" s="35"/>
      <c r="O96" s="32"/>
      <c r="P96" s="32"/>
      <c r="Q96" s="35"/>
      <c r="R96" s="35"/>
      <c r="S96" s="35"/>
      <c r="T96" s="40">
        <f t="shared" si="58"/>
        <v>0</v>
      </c>
      <c r="U96" s="35"/>
      <c r="V96" s="35"/>
      <c r="W96" s="35"/>
      <c r="X96" s="40">
        <f t="shared" si="59"/>
        <v>0</v>
      </c>
      <c r="Y96" s="35"/>
      <c r="Z96" s="35"/>
      <c r="AA96" s="35"/>
      <c r="AB96" s="40">
        <f t="shared" si="60"/>
        <v>0</v>
      </c>
      <c r="AC96" s="35"/>
      <c r="AD96" s="35"/>
      <c r="AE96" s="35"/>
      <c r="AF96" s="40">
        <f t="shared" si="61"/>
        <v>0</v>
      </c>
      <c r="AG96" s="40">
        <f t="shared" si="56"/>
        <v>0</v>
      </c>
      <c r="AH96" s="41">
        <f t="shared" si="62"/>
        <v>0</v>
      </c>
      <c r="AI96" s="42">
        <f t="shared" si="57"/>
        <v>0</v>
      </c>
    </row>
    <row r="97" spans="1:35" ht="12.75" hidden="1" customHeight="1" outlineLevel="1">
      <c r="A97" s="16">
        <v>5</v>
      </c>
      <c r="B97" s="32"/>
      <c r="C97" s="31"/>
      <c r="D97" s="32"/>
      <c r="E97" s="32"/>
      <c r="F97" s="32"/>
      <c r="G97" s="31"/>
      <c r="H97" s="31"/>
      <c r="I97" s="29"/>
      <c r="J97" s="33"/>
      <c r="K97" s="32"/>
      <c r="L97" s="35"/>
      <c r="M97" s="35"/>
      <c r="N97" s="35"/>
      <c r="O97" s="32"/>
      <c r="P97" s="32"/>
      <c r="Q97" s="35"/>
      <c r="R97" s="35"/>
      <c r="S97" s="35"/>
      <c r="T97" s="40">
        <f t="shared" si="58"/>
        <v>0</v>
      </c>
      <c r="U97" s="35"/>
      <c r="V97" s="35"/>
      <c r="W97" s="35"/>
      <c r="X97" s="40">
        <f t="shared" si="59"/>
        <v>0</v>
      </c>
      <c r="Y97" s="35"/>
      <c r="Z97" s="35"/>
      <c r="AA97" s="35"/>
      <c r="AB97" s="40">
        <f t="shared" si="60"/>
        <v>0</v>
      </c>
      <c r="AC97" s="35"/>
      <c r="AD97" s="35"/>
      <c r="AE97" s="35"/>
      <c r="AF97" s="40">
        <f t="shared" si="61"/>
        <v>0</v>
      </c>
      <c r="AG97" s="40">
        <f t="shared" si="56"/>
        <v>0</v>
      </c>
      <c r="AH97" s="41">
        <f t="shared" si="62"/>
        <v>0</v>
      </c>
      <c r="AI97" s="42">
        <f t="shared" si="57"/>
        <v>0</v>
      </c>
    </row>
    <row r="98" spans="1:35" ht="12.75" hidden="1" customHeight="1" outlineLevel="1">
      <c r="A98" s="16">
        <v>6</v>
      </c>
      <c r="B98" s="32"/>
      <c r="C98" s="31"/>
      <c r="D98" s="32"/>
      <c r="E98" s="32"/>
      <c r="F98" s="32"/>
      <c r="G98" s="31"/>
      <c r="H98" s="31"/>
      <c r="I98" s="29"/>
      <c r="J98" s="33"/>
      <c r="K98" s="32"/>
      <c r="L98" s="35"/>
      <c r="M98" s="35"/>
      <c r="N98" s="35"/>
      <c r="O98" s="32"/>
      <c r="P98" s="32"/>
      <c r="Q98" s="35"/>
      <c r="R98" s="35"/>
      <c r="S98" s="35"/>
      <c r="T98" s="40">
        <f t="shared" si="58"/>
        <v>0</v>
      </c>
      <c r="U98" s="35"/>
      <c r="V98" s="35"/>
      <c r="W98" s="35"/>
      <c r="X98" s="40">
        <f t="shared" si="59"/>
        <v>0</v>
      </c>
      <c r="Y98" s="35"/>
      <c r="Z98" s="35"/>
      <c r="AA98" s="35"/>
      <c r="AB98" s="40">
        <f t="shared" si="60"/>
        <v>0</v>
      </c>
      <c r="AC98" s="35"/>
      <c r="AD98" s="35"/>
      <c r="AE98" s="35"/>
      <c r="AF98" s="40">
        <f t="shared" si="61"/>
        <v>0</v>
      </c>
      <c r="AG98" s="40">
        <f t="shared" si="56"/>
        <v>0</v>
      </c>
      <c r="AH98" s="41">
        <f t="shared" si="62"/>
        <v>0</v>
      </c>
      <c r="AI98" s="42">
        <f t="shared" si="57"/>
        <v>0</v>
      </c>
    </row>
    <row r="99" spans="1:35" ht="12.75" hidden="1" customHeight="1" outlineLevel="1">
      <c r="A99" s="16">
        <v>7</v>
      </c>
      <c r="B99" s="32"/>
      <c r="C99" s="31"/>
      <c r="D99" s="32"/>
      <c r="E99" s="32"/>
      <c r="F99" s="32"/>
      <c r="G99" s="31"/>
      <c r="H99" s="31"/>
      <c r="I99" s="29"/>
      <c r="J99" s="33"/>
      <c r="K99" s="32"/>
      <c r="L99" s="35"/>
      <c r="M99" s="35"/>
      <c r="N99" s="35"/>
      <c r="O99" s="32"/>
      <c r="P99" s="32"/>
      <c r="Q99" s="35"/>
      <c r="R99" s="35"/>
      <c r="S99" s="35"/>
      <c r="T99" s="40">
        <f t="shared" si="58"/>
        <v>0</v>
      </c>
      <c r="U99" s="35"/>
      <c r="V99" s="35"/>
      <c r="W99" s="35"/>
      <c r="X99" s="40">
        <f t="shared" si="59"/>
        <v>0</v>
      </c>
      <c r="Y99" s="35"/>
      <c r="Z99" s="35"/>
      <c r="AA99" s="35"/>
      <c r="AB99" s="40">
        <f t="shared" si="60"/>
        <v>0</v>
      </c>
      <c r="AC99" s="35"/>
      <c r="AD99" s="35"/>
      <c r="AE99" s="35"/>
      <c r="AF99" s="40">
        <f t="shared" si="61"/>
        <v>0</v>
      </c>
      <c r="AG99" s="40">
        <f t="shared" si="56"/>
        <v>0</v>
      </c>
      <c r="AH99" s="41">
        <f t="shared" si="62"/>
        <v>0</v>
      </c>
      <c r="AI99" s="42">
        <f t="shared" si="57"/>
        <v>0</v>
      </c>
    </row>
    <row r="100" spans="1:35" ht="12.75" hidden="1" customHeight="1" outlineLevel="1">
      <c r="A100" s="16">
        <v>8</v>
      </c>
      <c r="B100" s="32"/>
      <c r="C100" s="31"/>
      <c r="D100" s="32"/>
      <c r="E100" s="32"/>
      <c r="F100" s="32"/>
      <c r="G100" s="31"/>
      <c r="H100" s="31"/>
      <c r="I100" s="29"/>
      <c r="J100" s="33"/>
      <c r="K100" s="32"/>
      <c r="L100" s="35"/>
      <c r="M100" s="35"/>
      <c r="N100" s="35"/>
      <c r="O100" s="32"/>
      <c r="P100" s="32"/>
      <c r="Q100" s="35"/>
      <c r="R100" s="35"/>
      <c r="S100" s="35"/>
      <c r="T100" s="40">
        <f t="shared" si="58"/>
        <v>0</v>
      </c>
      <c r="U100" s="35"/>
      <c r="V100" s="35"/>
      <c r="W100" s="35"/>
      <c r="X100" s="40">
        <f t="shared" si="59"/>
        <v>0</v>
      </c>
      <c r="Y100" s="35"/>
      <c r="Z100" s="35"/>
      <c r="AA100" s="35"/>
      <c r="AB100" s="40">
        <f t="shared" si="60"/>
        <v>0</v>
      </c>
      <c r="AC100" s="35"/>
      <c r="AD100" s="35"/>
      <c r="AE100" s="35"/>
      <c r="AF100" s="40">
        <f t="shared" si="61"/>
        <v>0</v>
      </c>
      <c r="AG100" s="40">
        <f t="shared" si="56"/>
        <v>0</v>
      </c>
      <c r="AH100" s="41">
        <f t="shared" si="62"/>
        <v>0</v>
      </c>
      <c r="AI100" s="42">
        <f t="shared" si="57"/>
        <v>0</v>
      </c>
    </row>
    <row r="101" spans="1:35" ht="12.75" hidden="1" customHeight="1" outlineLevel="1">
      <c r="A101" s="16">
        <v>9</v>
      </c>
      <c r="B101" s="32"/>
      <c r="C101" s="31"/>
      <c r="D101" s="32"/>
      <c r="E101" s="32"/>
      <c r="F101" s="32"/>
      <c r="G101" s="31"/>
      <c r="H101" s="31"/>
      <c r="I101" s="29"/>
      <c r="J101" s="33"/>
      <c r="K101" s="32"/>
      <c r="L101" s="35"/>
      <c r="M101" s="35"/>
      <c r="N101" s="35"/>
      <c r="O101" s="32"/>
      <c r="P101" s="32"/>
      <c r="Q101" s="35"/>
      <c r="R101" s="35"/>
      <c r="S101" s="35"/>
      <c r="T101" s="40">
        <f t="shared" si="58"/>
        <v>0</v>
      </c>
      <c r="U101" s="35"/>
      <c r="V101" s="35"/>
      <c r="W101" s="35"/>
      <c r="X101" s="40">
        <f t="shared" si="59"/>
        <v>0</v>
      </c>
      <c r="Y101" s="35"/>
      <c r="Z101" s="35"/>
      <c r="AA101" s="35"/>
      <c r="AB101" s="40">
        <f t="shared" si="60"/>
        <v>0</v>
      </c>
      <c r="AC101" s="35"/>
      <c r="AD101" s="35"/>
      <c r="AE101" s="35"/>
      <c r="AF101" s="40">
        <f t="shared" si="61"/>
        <v>0</v>
      </c>
      <c r="AG101" s="40">
        <f t="shared" si="56"/>
        <v>0</v>
      </c>
      <c r="AH101" s="41">
        <f t="shared" si="62"/>
        <v>0</v>
      </c>
      <c r="AI101" s="42">
        <f t="shared" si="57"/>
        <v>0</v>
      </c>
    </row>
    <row r="102" spans="1:35" ht="12.75" hidden="1" customHeight="1" outlineLevel="1">
      <c r="A102" s="16">
        <v>10</v>
      </c>
      <c r="B102" s="32"/>
      <c r="C102" s="31"/>
      <c r="D102" s="32"/>
      <c r="E102" s="32"/>
      <c r="F102" s="32"/>
      <c r="G102" s="31"/>
      <c r="H102" s="31"/>
      <c r="I102" s="29"/>
      <c r="J102" s="34"/>
      <c r="K102" s="32"/>
      <c r="L102" s="35"/>
      <c r="M102" s="35"/>
      <c r="N102" s="35"/>
      <c r="O102" s="32"/>
      <c r="P102" s="32"/>
      <c r="Q102" s="35"/>
      <c r="R102" s="35"/>
      <c r="S102" s="35"/>
      <c r="T102" s="40">
        <f t="shared" si="58"/>
        <v>0</v>
      </c>
      <c r="U102" s="35"/>
      <c r="V102" s="35"/>
      <c r="W102" s="35"/>
      <c r="X102" s="40">
        <f t="shared" si="59"/>
        <v>0</v>
      </c>
      <c r="Y102" s="35"/>
      <c r="Z102" s="35"/>
      <c r="AA102" s="35"/>
      <c r="AB102" s="40">
        <f t="shared" si="60"/>
        <v>0</v>
      </c>
      <c r="AC102" s="35"/>
      <c r="AD102" s="35"/>
      <c r="AE102" s="35"/>
      <c r="AF102" s="40">
        <f t="shared" si="61"/>
        <v>0</v>
      </c>
      <c r="AG102" s="40">
        <f t="shared" si="56"/>
        <v>0</v>
      </c>
      <c r="AH102" s="41">
        <f t="shared" si="62"/>
        <v>0</v>
      </c>
      <c r="AI102" s="42">
        <f t="shared" si="57"/>
        <v>0</v>
      </c>
    </row>
    <row r="103" spans="1:35" ht="12.75" customHeight="1" collapsed="1">
      <c r="A103" s="181" t="s">
        <v>64</v>
      </c>
      <c r="B103" s="182"/>
      <c r="C103" s="182"/>
      <c r="D103" s="182"/>
      <c r="E103" s="182"/>
      <c r="F103" s="182"/>
      <c r="G103" s="182"/>
      <c r="H103" s="183"/>
      <c r="I103" s="55">
        <f>SUM(I93:I102)</f>
        <v>0</v>
      </c>
      <c r="J103" s="55">
        <f>SUM(J93:J102)</f>
        <v>0</v>
      </c>
      <c r="K103" s="56"/>
      <c r="L103" s="55">
        <f>SUM(L93:L102)</f>
        <v>0</v>
      </c>
      <c r="M103" s="55">
        <f>SUM(M93:M102)</f>
        <v>0</v>
      </c>
      <c r="N103" s="55">
        <f>SUM(N93:N102)</f>
        <v>0</v>
      </c>
      <c r="O103" s="57"/>
      <c r="P103" s="59"/>
      <c r="Q103" s="55">
        <f t="shared" ref="Q103:AG103" si="63">SUM(Q93:Q102)</f>
        <v>0</v>
      </c>
      <c r="R103" s="55">
        <f t="shared" si="63"/>
        <v>0</v>
      </c>
      <c r="S103" s="55">
        <f t="shared" si="63"/>
        <v>0</v>
      </c>
      <c r="T103" s="60">
        <f t="shared" si="63"/>
        <v>0</v>
      </c>
      <c r="U103" s="55">
        <f t="shared" si="63"/>
        <v>0</v>
      </c>
      <c r="V103" s="55">
        <f t="shared" si="63"/>
        <v>0</v>
      </c>
      <c r="W103" s="55">
        <f t="shared" si="63"/>
        <v>0</v>
      </c>
      <c r="X103" s="60">
        <f t="shared" si="63"/>
        <v>0</v>
      </c>
      <c r="Y103" s="55">
        <f t="shared" si="63"/>
        <v>0</v>
      </c>
      <c r="Z103" s="55">
        <f t="shared" si="63"/>
        <v>0</v>
      </c>
      <c r="AA103" s="55">
        <f t="shared" si="63"/>
        <v>0</v>
      </c>
      <c r="AB103" s="60">
        <f t="shared" si="63"/>
        <v>0</v>
      </c>
      <c r="AC103" s="55">
        <f t="shared" si="63"/>
        <v>0</v>
      </c>
      <c r="AD103" s="55">
        <f t="shared" si="63"/>
        <v>0</v>
      </c>
      <c r="AE103" s="55">
        <f t="shared" si="63"/>
        <v>0</v>
      </c>
      <c r="AF103" s="60">
        <f t="shared" si="63"/>
        <v>0</v>
      </c>
      <c r="AG103" s="53">
        <f t="shared" si="63"/>
        <v>0</v>
      </c>
      <c r="AH103" s="54">
        <f>IF(ISERROR(AG103/I103),0,AG103/I103)</f>
        <v>0</v>
      </c>
      <c r="AI103" s="54">
        <f>IF(ISERROR(AG103/$AG$191),0,AG103/$AG$191)</f>
        <v>0</v>
      </c>
    </row>
    <row r="104" spans="1:35" ht="12.75" customHeight="1">
      <c r="A104" s="36"/>
      <c r="B104" s="187" t="s">
        <v>65</v>
      </c>
      <c r="C104" s="188"/>
      <c r="D104" s="189"/>
      <c r="E104" s="18"/>
      <c r="F104" s="19"/>
      <c r="G104" s="20"/>
      <c r="H104" s="20"/>
      <c r="I104" s="21"/>
      <c r="J104" s="22"/>
      <c r="K104" s="23"/>
      <c r="L104" s="24"/>
      <c r="M104" s="24"/>
      <c r="N104" s="24"/>
      <c r="O104" s="19"/>
      <c r="P104" s="25"/>
      <c r="Q104" s="22"/>
      <c r="R104" s="22"/>
      <c r="S104" s="22"/>
      <c r="T104" s="22"/>
      <c r="U104" s="22"/>
      <c r="V104" s="22"/>
      <c r="W104" s="22"/>
      <c r="X104" s="22"/>
      <c r="Y104" s="22"/>
      <c r="Z104" s="22"/>
      <c r="AA104" s="22"/>
      <c r="AB104" s="22"/>
      <c r="AC104" s="22"/>
      <c r="AD104" s="22"/>
      <c r="AE104" s="22"/>
      <c r="AF104" s="22"/>
      <c r="AG104" s="22"/>
      <c r="AH104" s="26"/>
      <c r="AI104" s="26"/>
    </row>
    <row r="105" spans="1:35" ht="12.75" hidden="1" customHeight="1" outlineLevel="1">
      <c r="A105" s="16">
        <v>1</v>
      </c>
      <c r="B105" s="28"/>
      <c r="C105" s="27"/>
      <c r="D105" s="28"/>
      <c r="E105" s="28"/>
      <c r="F105" s="28"/>
      <c r="G105" s="27"/>
      <c r="H105" s="27"/>
      <c r="I105" s="29"/>
      <c r="J105" s="30"/>
      <c r="K105" s="28"/>
      <c r="L105" s="35"/>
      <c r="M105" s="35"/>
      <c r="N105" s="35"/>
      <c r="O105" s="28"/>
      <c r="P105" s="28"/>
      <c r="Q105" s="35"/>
      <c r="R105" s="35"/>
      <c r="S105" s="35"/>
      <c r="T105" s="40">
        <f>SUM(Q105:S105)</f>
        <v>0</v>
      </c>
      <c r="U105" s="35"/>
      <c r="V105" s="35"/>
      <c r="W105" s="35"/>
      <c r="X105" s="40">
        <f>SUM(U105:W105)</f>
        <v>0</v>
      </c>
      <c r="Y105" s="35"/>
      <c r="Z105" s="35"/>
      <c r="AA105" s="35"/>
      <c r="AB105" s="40">
        <f>SUM(Y105:AA105)</f>
        <v>0</v>
      </c>
      <c r="AC105" s="35"/>
      <c r="AD105" s="35"/>
      <c r="AE105" s="35"/>
      <c r="AF105" s="40">
        <f>SUM(AC105:AE105)</f>
        <v>0</v>
      </c>
      <c r="AG105" s="40">
        <f t="shared" ref="AG105:AG114" si="64">SUM(T105,X105,AB105,AF105)</f>
        <v>0</v>
      </c>
      <c r="AH105" s="41">
        <f>IF(ISERROR(AG105/I105),0,AG105/I105)</f>
        <v>0</v>
      </c>
      <c r="AI105" s="42">
        <f t="shared" ref="AI105:AI114" si="65">IF(ISERROR(AG105/$AG$191),"-",AG105/$AG$191)</f>
        <v>0</v>
      </c>
    </row>
    <row r="106" spans="1:35" ht="12.75" hidden="1" customHeight="1" outlineLevel="1">
      <c r="A106" s="16">
        <v>2</v>
      </c>
      <c r="B106" s="32"/>
      <c r="C106" s="31"/>
      <c r="D106" s="32"/>
      <c r="E106" s="32"/>
      <c r="F106" s="32"/>
      <c r="G106" s="31"/>
      <c r="H106" s="31"/>
      <c r="I106" s="29"/>
      <c r="J106" s="33"/>
      <c r="K106" s="32"/>
      <c r="L106" s="35"/>
      <c r="M106" s="35"/>
      <c r="N106" s="35"/>
      <c r="O106" s="32"/>
      <c r="P106" s="32"/>
      <c r="Q106" s="35"/>
      <c r="R106" s="35"/>
      <c r="S106" s="35"/>
      <c r="T106" s="40">
        <f t="shared" ref="T106:T114" si="66">SUM(Q106:S106)</f>
        <v>0</v>
      </c>
      <c r="U106" s="35"/>
      <c r="V106" s="35"/>
      <c r="W106" s="35"/>
      <c r="X106" s="40">
        <f t="shared" ref="X106:X114" si="67">SUM(U106:W106)</f>
        <v>0</v>
      </c>
      <c r="Y106" s="35"/>
      <c r="Z106" s="35"/>
      <c r="AA106" s="35"/>
      <c r="AB106" s="40">
        <f t="shared" ref="AB106:AB114" si="68">SUM(Y106:AA106)</f>
        <v>0</v>
      </c>
      <c r="AC106" s="35"/>
      <c r="AD106" s="35"/>
      <c r="AE106" s="35"/>
      <c r="AF106" s="40">
        <f t="shared" ref="AF106:AF114" si="69">SUM(AC106:AE106)</f>
        <v>0</v>
      </c>
      <c r="AG106" s="40">
        <f t="shared" si="64"/>
        <v>0</v>
      </c>
      <c r="AH106" s="41">
        <f t="shared" ref="AH106:AH114" si="70">IF(ISERROR(AG106/I106),0,AG106/I106)</f>
        <v>0</v>
      </c>
      <c r="AI106" s="42">
        <f t="shared" si="65"/>
        <v>0</v>
      </c>
    </row>
    <row r="107" spans="1:35" ht="12.75" hidden="1" customHeight="1" outlineLevel="1">
      <c r="A107" s="16">
        <v>3</v>
      </c>
      <c r="B107" s="32"/>
      <c r="C107" s="31"/>
      <c r="D107" s="32"/>
      <c r="E107" s="32"/>
      <c r="F107" s="32"/>
      <c r="G107" s="31"/>
      <c r="H107" s="31"/>
      <c r="I107" s="29"/>
      <c r="J107" s="33"/>
      <c r="K107" s="32"/>
      <c r="L107" s="35"/>
      <c r="M107" s="35"/>
      <c r="N107" s="35"/>
      <c r="O107" s="32"/>
      <c r="P107" s="32"/>
      <c r="Q107" s="35"/>
      <c r="R107" s="35"/>
      <c r="S107" s="35"/>
      <c r="T107" s="40">
        <f t="shared" si="66"/>
        <v>0</v>
      </c>
      <c r="U107" s="35"/>
      <c r="V107" s="35"/>
      <c r="W107" s="35"/>
      <c r="X107" s="40">
        <f t="shared" si="67"/>
        <v>0</v>
      </c>
      <c r="Y107" s="35"/>
      <c r="Z107" s="35"/>
      <c r="AA107" s="35"/>
      <c r="AB107" s="40">
        <f t="shared" si="68"/>
        <v>0</v>
      </c>
      <c r="AC107" s="35"/>
      <c r="AD107" s="35"/>
      <c r="AE107" s="35"/>
      <c r="AF107" s="40">
        <f t="shared" si="69"/>
        <v>0</v>
      </c>
      <c r="AG107" s="40">
        <f t="shared" si="64"/>
        <v>0</v>
      </c>
      <c r="AH107" s="41">
        <f t="shared" si="70"/>
        <v>0</v>
      </c>
      <c r="AI107" s="42">
        <f t="shared" si="65"/>
        <v>0</v>
      </c>
    </row>
    <row r="108" spans="1:35" ht="12.75" hidden="1" customHeight="1" outlineLevel="1">
      <c r="A108" s="16">
        <v>4</v>
      </c>
      <c r="B108" s="32"/>
      <c r="C108" s="31"/>
      <c r="D108" s="32"/>
      <c r="E108" s="32"/>
      <c r="F108" s="32"/>
      <c r="G108" s="31"/>
      <c r="H108" s="31"/>
      <c r="I108" s="29"/>
      <c r="J108" s="33"/>
      <c r="K108" s="32"/>
      <c r="L108" s="35"/>
      <c r="M108" s="35"/>
      <c r="N108" s="35"/>
      <c r="O108" s="32"/>
      <c r="P108" s="32"/>
      <c r="Q108" s="35"/>
      <c r="R108" s="35"/>
      <c r="S108" s="35"/>
      <c r="T108" s="40">
        <f t="shared" si="66"/>
        <v>0</v>
      </c>
      <c r="U108" s="35"/>
      <c r="V108" s="35"/>
      <c r="W108" s="35"/>
      <c r="X108" s="40">
        <f t="shared" si="67"/>
        <v>0</v>
      </c>
      <c r="Y108" s="35"/>
      <c r="Z108" s="35"/>
      <c r="AA108" s="35"/>
      <c r="AB108" s="40">
        <f t="shared" si="68"/>
        <v>0</v>
      </c>
      <c r="AC108" s="35"/>
      <c r="AD108" s="35"/>
      <c r="AE108" s="35"/>
      <c r="AF108" s="40">
        <f t="shared" si="69"/>
        <v>0</v>
      </c>
      <c r="AG108" s="40">
        <f t="shared" si="64"/>
        <v>0</v>
      </c>
      <c r="AH108" s="41">
        <f t="shared" si="70"/>
        <v>0</v>
      </c>
      <c r="AI108" s="42">
        <f t="shared" si="65"/>
        <v>0</v>
      </c>
    </row>
    <row r="109" spans="1:35" ht="12.75" hidden="1" customHeight="1" outlineLevel="1">
      <c r="A109" s="16">
        <v>5</v>
      </c>
      <c r="B109" s="32"/>
      <c r="C109" s="31"/>
      <c r="D109" s="32"/>
      <c r="E109" s="32"/>
      <c r="F109" s="32"/>
      <c r="G109" s="31"/>
      <c r="H109" s="31"/>
      <c r="I109" s="29"/>
      <c r="J109" s="33"/>
      <c r="K109" s="32"/>
      <c r="L109" s="35"/>
      <c r="M109" s="35"/>
      <c r="N109" s="35"/>
      <c r="O109" s="32"/>
      <c r="P109" s="32"/>
      <c r="Q109" s="35"/>
      <c r="R109" s="35"/>
      <c r="S109" s="35"/>
      <c r="T109" s="40">
        <f t="shared" si="66"/>
        <v>0</v>
      </c>
      <c r="U109" s="35"/>
      <c r="V109" s="35"/>
      <c r="W109" s="35"/>
      <c r="X109" s="40">
        <f t="shared" si="67"/>
        <v>0</v>
      </c>
      <c r="Y109" s="35"/>
      <c r="Z109" s="35"/>
      <c r="AA109" s="35"/>
      <c r="AB109" s="40">
        <f t="shared" si="68"/>
        <v>0</v>
      </c>
      <c r="AC109" s="35"/>
      <c r="AD109" s="35"/>
      <c r="AE109" s="35"/>
      <c r="AF109" s="40">
        <f t="shared" si="69"/>
        <v>0</v>
      </c>
      <c r="AG109" s="40">
        <f t="shared" si="64"/>
        <v>0</v>
      </c>
      <c r="AH109" s="41">
        <f t="shared" si="70"/>
        <v>0</v>
      </c>
      <c r="AI109" s="42">
        <f t="shared" si="65"/>
        <v>0</v>
      </c>
    </row>
    <row r="110" spans="1:35" ht="12.75" hidden="1" customHeight="1" outlineLevel="1">
      <c r="A110" s="16">
        <v>6</v>
      </c>
      <c r="B110" s="32"/>
      <c r="C110" s="31"/>
      <c r="D110" s="32"/>
      <c r="E110" s="32"/>
      <c r="F110" s="32"/>
      <c r="G110" s="31"/>
      <c r="H110" s="31"/>
      <c r="I110" s="29"/>
      <c r="J110" s="33"/>
      <c r="K110" s="32"/>
      <c r="L110" s="35"/>
      <c r="M110" s="35"/>
      <c r="N110" s="35"/>
      <c r="O110" s="32"/>
      <c r="P110" s="32"/>
      <c r="Q110" s="35"/>
      <c r="R110" s="35"/>
      <c r="S110" s="35"/>
      <c r="T110" s="40">
        <f t="shared" si="66"/>
        <v>0</v>
      </c>
      <c r="U110" s="35"/>
      <c r="V110" s="35"/>
      <c r="W110" s="35"/>
      <c r="X110" s="40">
        <f t="shared" si="67"/>
        <v>0</v>
      </c>
      <c r="Y110" s="35"/>
      <c r="Z110" s="35"/>
      <c r="AA110" s="35"/>
      <c r="AB110" s="40">
        <f t="shared" si="68"/>
        <v>0</v>
      </c>
      <c r="AC110" s="35"/>
      <c r="AD110" s="35"/>
      <c r="AE110" s="35"/>
      <c r="AF110" s="40">
        <f t="shared" si="69"/>
        <v>0</v>
      </c>
      <c r="AG110" s="40">
        <f t="shared" si="64"/>
        <v>0</v>
      </c>
      <c r="AH110" s="41">
        <f t="shared" si="70"/>
        <v>0</v>
      </c>
      <c r="AI110" s="42">
        <f t="shared" si="65"/>
        <v>0</v>
      </c>
    </row>
    <row r="111" spans="1:35" ht="12.75" hidden="1" customHeight="1" outlineLevel="1">
      <c r="A111" s="16">
        <v>7</v>
      </c>
      <c r="B111" s="32"/>
      <c r="C111" s="31"/>
      <c r="D111" s="32"/>
      <c r="E111" s="32"/>
      <c r="F111" s="32"/>
      <c r="G111" s="31"/>
      <c r="H111" s="31"/>
      <c r="I111" s="29"/>
      <c r="J111" s="33"/>
      <c r="K111" s="32"/>
      <c r="L111" s="35"/>
      <c r="M111" s="35"/>
      <c r="N111" s="35"/>
      <c r="O111" s="32"/>
      <c r="P111" s="32"/>
      <c r="Q111" s="35"/>
      <c r="R111" s="35"/>
      <c r="S111" s="35"/>
      <c r="T111" s="40">
        <f t="shared" si="66"/>
        <v>0</v>
      </c>
      <c r="U111" s="35"/>
      <c r="V111" s="35"/>
      <c r="W111" s="35"/>
      <c r="X111" s="40">
        <f t="shared" si="67"/>
        <v>0</v>
      </c>
      <c r="Y111" s="35"/>
      <c r="Z111" s="35"/>
      <c r="AA111" s="35"/>
      <c r="AB111" s="40">
        <f t="shared" si="68"/>
        <v>0</v>
      </c>
      <c r="AC111" s="35"/>
      <c r="AD111" s="35"/>
      <c r="AE111" s="35"/>
      <c r="AF111" s="40">
        <f t="shared" si="69"/>
        <v>0</v>
      </c>
      <c r="AG111" s="40">
        <f t="shared" si="64"/>
        <v>0</v>
      </c>
      <c r="AH111" s="41">
        <f t="shared" si="70"/>
        <v>0</v>
      </c>
      <c r="AI111" s="42">
        <f t="shared" si="65"/>
        <v>0</v>
      </c>
    </row>
    <row r="112" spans="1:35" ht="12.75" hidden="1" customHeight="1" outlineLevel="1">
      <c r="A112" s="16">
        <v>8</v>
      </c>
      <c r="B112" s="32"/>
      <c r="C112" s="31"/>
      <c r="D112" s="32"/>
      <c r="E112" s="32"/>
      <c r="F112" s="32"/>
      <c r="G112" s="31"/>
      <c r="H112" s="31"/>
      <c r="I112" s="29"/>
      <c r="J112" s="33"/>
      <c r="K112" s="32"/>
      <c r="L112" s="35"/>
      <c r="M112" s="35"/>
      <c r="N112" s="35"/>
      <c r="O112" s="32"/>
      <c r="P112" s="32"/>
      <c r="Q112" s="35"/>
      <c r="R112" s="35"/>
      <c r="S112" s="35"/>
      <c r="T112" s="40">
        <f t="shared" si="66"/>
        <v>0</v>
      </c>
      <c r="U112" s="35"/>
      <c r="V112" s="35"/>
      <c r="W112" s="35"/>
      <c r="X112" s="40">
        <f t="shared" si="67"/>
        <v>0</v>
      </c>
      <c r="Y112" s="35"/>
      <c r="Z112" s="35"/>
      <c r="AA112" s="35"/>
      <c r="AB112" s="40">
        <f t="shared" si="68"/>
        <v>0</v>
      </c>
      <c r="AC112" s="35"/>
      <c r="AD112" s="35"/>
      <c r="AE112" s="35"/>
      <c r="AF112" s="40">
        <f t="shared" si="69"/>
        <v>0</v>
      </c>
      <c r="AG112" s="40">
        <f t="shared" si="64"/>
        <v>0</v>
      </c>
      <c r="AH112" s="41">
        <f t="shared" si="70"/>
        <v>0</v>
      </c>
      <c r="AI112" s="42">
        <f t="shared" si="65"/>
        <v>0</v>
      </c>
    </row>
    <row r="113" spans="1:35" ht="12.75" hidden="1" customHeight="1" outlineLevel="1">
      <c r="A113" s="16">
        <v>9</v>
      </c>
      <c r="B113" s="32"/>
      <c r="C113" s="31"/>
      <c r="D113" s="32"/>
      <c r="E113" s="32"/>
      <c r="F113" s="32"/>
      <c r="G113" s="31"/>
      <c r="H113" s="31"/>
      <c r="I113" s="29"/>
      <c r="J113" s="33"/>
      <c r="K113" s="32"/>
      <c r="L113" s="35"/>
      <c r="M113" s="35"/>
      <c r="N113" s="35"/>
      <c r="O113" s="32"/>
      <c r="P113" s="32"/>
      <c r="Q113" s="35"/>
      <c r="R113" s="35"/>
      <c r="S113" s="35"/>
      <c r="T113" s="40">
        <f t="shared" si="66"/>
        <v>0</v>
      </c>
      <c r="U113" s="35"/>
      <c r="V113" s="35"/>
      <c r="W113" s="35"/>
      <c r="X113" s="40">
        <f t="shared" si="67"/>
        <v>0</v>
      </c>
      <c r="Y113" s="35"/>
      <c r="Z113" s="35"/>
      <c r="AA113" s="35"/>
      <c r="AB113" s="40">
        <f t="shared" si="68"/>
        <v>0</v>
      </c>
      <c r="AC113" s="35"/>
      <c r="AD113" s="35"/>
      <c r="AE113" s="35"/>
      <c r="AF113" s="40">
        <f t="shared" si="69"/>
        <v>0</v>
      </c>
      <c r="AG113" s="40">
        <f t="shared" si="64"/>
        <v>0</v>
      </c>
      <c r="AH113" s="41">
        <f t="shared" si="70"/>
        <v>0</v>
      </c>
      <c r="AI113" s="42">
        <f t="shared" si="65"/>
        <v>0</v>
      </c>
    </row>
    <row r="114" spans="1:35" ht="12.75" hidden="1" customHeight="1" outlineLevel="1">
      <c r="A114" s="16">
        <v>10</v>
      </c>
      <c r="B114" s="32"/>
      <c r="C114" s="31"/>
      <c r="D114" s="32"/>
      <c r="E114" s="32"/>
      <c r="F114" s="32"/>
      <c r="G114" s="31"/>
      <c r="H114" s="31"/>
      <c r="I114" s="29"/>
      <c r="J114" s="34"/>
      <c r="K114" s="32"/>
      <c r="L114" s="35"/>
      <c r="M114" s="35"/>
      <c r="N114" s="35"/>
      <c r="O114" s="32"/>
      <c r="P114" s="32"/>
      <c r="Q114" s="35"/>
      <c r="R114" s="35"/>
      <c r="S114" s="35"/>
      <c r="T114" s="40">
        <f t="shared" si="66"/>
        <v>0</v>
      </c>
      <c r="U114" s="35"/>
      <c r="V114" s="35"/>
      <c r="W114" s="35"/>
      <c r="X114" s="40">
        <f t="shared" si="67"/>
        <v>0</v>
      </c>
      <c r="Y114" s="35"/>
      <c r="Z114" s="35"/>
      <c r="AA114" s="35"/>
      <c r="AB114" s="40">
        <f t="shared" si="68"/>
        <v>0</v>
      </c>
      <c r="AC114" s="35"/>
      <c r="AD114" s="35"/>
      <c r="AE114" s="35"/>
      <c r="AF114" s="40">
        <f t="shared" si="69"/>
        <v>0</v>
      </c>
      <c r="AG114" s="40">
        <f t="shared" si="64"/>
        <v>0</v>
      </c>
      <c r="AH114" s="41">
        <f t="shared" si="70"/>
        <v>0</v>
      </c>
      <c r="AI114" s="42">
        <f t="shared" si="65"/>
        <v>0</v>
      </c>
    </row>
    <row r="115" spans="1:35" ht="12.75" customHeight="1" collapsed="1">
      <c r="A115" s="181" t="s">
        <v>66</v>
      </c>
      <c r="B115" s="182"/>
      <c r="C115" s="182"/>
      <c r="D115" s="182"/>
      <c r="E115" s="182"/>
      <c r="F115" s="182"/>
      <c r="G115" s="182"/>
      <c r="H115" s="183"/>
      <c r="I115" s="55">
        <f>SUM(I105:I114)</f>
        <v>0</v>
      </c>
      <c r="J115" s="55">
        <f>SUM(J105:J114)</f>
        <v>0</v>
      </c>
      <c r="K115" s="56"/>
      <c r="L115" s="55">
        <f>SUM(L105:L114)</f>
        <v>0</v>
      </c>
      <c r="M115" s="55">
        <f>SUM(M105:M114)</f>
        <v>0</v>
      </c>
      <c r="N115" s="55">
        <f>SUM(N105:N114)</f>
        <v>0</v>
      </c>
      <c r="O115" s="57"/>
      <c r="P115" s="59"/>
      <c r="Q115" s="55">
        <f t="shared" ref="Q115:AG115" si="71">SUM(Q105:Q114)</f>
        <v>0</v>
      </c>
      <c r="R115" s="55">
        <f t="shared" si="71"/>
        <v>0</v>
      </c>
      <c r="S115" s="55">
        <f t="shared" si="71"/>
        <v>0</v>
      </c>
      <c r="T115" s="60">
        <f t="shared" si="71"/>
        <v>0</v>
      </c>
      <c r="U115" s="55">
        <f t="shared" si="71"/>
        <v>0</v>
      </c>
      <c r="V115" s="55">
        <f t="shared" si="71"/>
        <v>0</v>
      </c>
      <c r="W115" s="55">
        <f t="shared" si="71"/>
        <v>0</v>
      </c>
      <c r="X115" s="60">
        <f t="shared" si="71"/>
        <v>0</v>
      </c>
      <c r="Y115" s="55">
        <f t="shared" si="71"/>
        <v>0</v>
      </c>
      <c r="Z115" s="55">
        <f t="shared" si="71"/>
        <v>0</v>
      </c>
      <c r="AA115" s="55">
        <f t="shared" si="71"/>
        <v>0</v>
      </c>
      <c r="AB115" s="60">
        <f t="shared" si="71"/>
        <v>0</v>
      </c>
      <c r="AC115" s="55">
        <f t="shared" si="71"/>
        <v>0</v>
      </c>
      <c r="AD115" s="55">
        <f t="shared" si="71"/>
        <v>0</v>
      </c>
      <c r="AE115" s="55">
        <f t="shared" si="71"/>
        <v>0</v>
      </c>
      <c r="AF115" s="60">
        <f t="shared" si="71"/>
        <v>0</v>
      </c>
      <c r="AG115" s="53">
        <f t="shared" si="71"/>
        <v>0</v>
      </c>
      <c r="AH115" s="54">
        <f>IF(ISERROR(AG115/I115),0,AG115/I115)</f>
        <v>0</v>
      </c>
      <c r="AI115" s="54">
        <f>IF(ISERROR(AG115/$AG$191),0,AG115/$AG$191)</f>
        <v>0</v>
      </c>
    </row>
    <row r="116" spans="1:35" ht="12.75" customHeight="1">
      <c r="A116" s="36"/>
      <c r="B116" s="187" t="s">
        <v>17</v>
      </c>
      <c r="C116" s="188"/>
      <c r="D116" s="189"/>
      <c r="E116" s="18"/>
      <c r="F116" s="19"/>
      <c r="G116" s="20"/>
      <c r="H116" s="20"/>
      <c r="I116" s="21"/>
      <c r="J116" s="22"/>
      <c r="K116" s="23"/>
      <c r="L116" s="24"/>
      <c r="M116" s="24"/>
      <c r="N116" s="24"/>
      <c r="O116" s="19"/>
      <c r="P116" s="25"/>
      <c r="Q116" s="22"/>
      <c r="R116" s="22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  <c r="AF116" s="22"/>
      <c r="AG116" s="22"/>
      <c r="AH116" s="26"/>
      <c r="AI116" s="26"/>
    </row>
    <row r="117" spans="1:35" ht="12.75" hidden="1" customHeight="1" outlineLevel="1">
      <c r="A117" s="16">
        <v>1</v>
      </c>
      <c r="B117" s="28"/>
      <c r="C117" s="27"/>
      <c r="D117" s="37"/>
      <c r="E117" s="39"/>
      <c r="F117" s="38"/>
      <c r="G117" s="27"/>
      <c r="H117" s="27"/>
      <c r="I117" s="29"/>
      <c r="J117" s="30"/>
      <c r="K117" s="28"/>
      <c r="L117" s="35"/>
      <c r="M117" s="35"/>
      <c r="N117" s="35"/>
      <c r="O117" s="28"/>
      <c r="P117" s="28"/>
      <c r="Q117" s="35"/>
      <c r="R117" s="35"/>
      <c r="S117" s="35"/>
      <c r="T117" s="40">
        <f>SUM(Q117:S117)</f>
        <v>0</v>
      </c>
      <c r="U117" s="35"/>
      <c r="V117" s="35"/>
      <c r="W117" s="35"/>
      <c r="X117" s="40">
        <f>SUM(U117:W117)</f>
        <v>0</v>
      </c>
      <c r="Y117" s="35"/>
      <c r="Z117" s="35"/>
      <c r="AA117" s="35"/>
      <c r="AB117" s="40">
        <f>SUM(Y117:AA117)</f>
        <v>0</v>
      </c>
      <c r="AC117" s="35"/>
      <c r="AD117" s="35"/>
      <c r="AE117" s="35"/>
      <c r="AF117" s="40">
        <f>SUM(AC117:AE117)</f>
        <v>0</v>
      </c>
      <c r="AG117" s="40">
        <f t="shared" ref="AG117:AG126" si="72">SUM(T117,X117,AB117,AF117)</f>
        <v>0</v>
      </c>
      <c r="AH117" s="41">
        <f>IF(ISERROR(AG117/I117),0,AG117/I117)</f>
        <v>0</v>
      </c>
      <c r="AI117" s="42">
        <f t="shared" ref="AI117:AI126" si="73">IF(ISERROR(AG117/$AG$191),"-",AG117/$AG$191)</f>
        <v>0</v>
      </c>
    </row>
    <row r="118" spans="1:35" ht="12.75" hidden="1" customHeight="1" outlineLevel="1">
      <c r="A118" s="16">
        <v>2</v>
      </c>
      <c r="B118" s="32"/>
      <c r="C118" s="31"/>
      <c r="D118" s="32"/>
      <c r="E118" s="28"/>
      <c r="F118" s="32"/>
      <c r="G118" s="31"/>
      <c r="H118" s="31"/>
      <c r="I118" s="29"/>
      <c r="J118" s="33"/>
      <c r="K118" s="32"/>
      <c r="L118" s="35"/>
      <c r="M118" s="35"/>
      <c r="N118" s="35"/>
      <c r="O118" s="32"/>
      <c r="P118" s="32"/>
      <c r="Q118" s="35"/>
      <c r="R118" s="35"/>
      <c r="S118" s="35"/>
      <c r="T118" s="40">
        <f t="shared" ref="T118:T126" si="74">SUM(Q118:S118)</f>
        <v>0</v>
      </c>
      <c r="U118" s="35"/>
      <c r="V118" s="35"/>
      <c r="W118" s="35"/>
      <c r="X118" s="40">
        <f t="shared" ref="X118:X126" si="75">SUM(U118:W118)</f>
        <v>0</v>
      </c>
      <c r="Y118" s="35"/>
      <c r="Z118" s="35"/>
      <c r="AA118" s="35"/>
      <c r="AB118" s="40">
        <f t="shared" ref="AB118:AB126" si="76">SUM(Y118:AA118)</f>
        <v>0</v>
      </c>
      <c r="AC118" s="35"/>
      <c r="AD118" s="35"/>
      <c r="AE118" s="35"/>
      <c r="AF118" s="40">
        <f t="shared" ref="AF118:AF126" si="77">SUM(AC118:AE118)</f>
        <v>0</v>
      </c>
      <c r="AG118" s="40">
        <f t="shared" si="72"/>
        <v>0</v>
      </c>
      <c r="AH118" s="41">
        <f t="shared" ref="AH118:AH126" si="78">IF(ISERROR(AG118/I118),0,AG118/I118)</f>
        <v>0</v>
      </c>
      <c r="AI118" s="42">
        <f t="shared" si="73"/>
        <v>0</v>
      </c>
    </row>
    <row r="119" spans="1:35" ht="12.75" hidden="1" customHeight="1" outlineLevel="1">
      <c r="A119" s="16">
        <v>3</v>
      </c>
      <c r="B119" s="32"/>
      <c r="C119" s="31"/>
      <c r="D119" s="32"/>
      <c r="E119" s="32"/>
      <c r="F119" s="32"/>
      <c r="G119" s="31"/>
      <c r="H119" s="31"/>
      <c r="I119" s="29"/>
      <c r="J119" s="33"/>
      <c r="K119" s="32"/>
      <c r="L119" s="35"/>
      <c r="M119" s="35"/>
      <c r="N119" s="35"/>
      <c r="O119" s="32"/>
      <c r="P119" s="32"/>
      <c r="Q119" s="35"/>
      <c r="R119" s="35"/>
      <c r="S119" s="35"/>
      <c r="T119" s="40">
        <f t="shared" si="74"/>
        <v>0</v>
      </c>
      <c r="U119" s="35"/>
      <c r="V119" s="35"/>
      <c r="W119" s="35"/>
      <c r="X119" s="40">
        <f t="shared" si="75"/>
        <v>0</v>
      </c>
      <c r="Y119" s="35"/>
      <c r="Z119" s="35"/>
      <c r="AA119" s="35"/>
      <c r="AB119" s="40">
        <f t="shared" si="76"/>
        <v>0</v>
      </c>
      <c r="AC119" s="35"/>
      <c r="AD119" s="35"/>
      <c r="AE119" s="35"/>
      <c r="AF119" s="40">
        <f t="shared" si="77"/>
        <v>0</v>
      </c>
      <c r="AG119" s="40">
        <f t="shared" si="72"/>
        <v>0</v>
      </c>
      <c r="AH119" s="41">
        <f t="shared" si="78"/>
        <v>0</v>
      </c>
      <c r="AI119" s="42">
        <f t="shared" si="73"/>
        <v>0</v>
      </c>
    </row>
    <row r="120" spans="1:35" ht="12.75" hidden="1" customHeight="1" outlineLevel="1">
      <c r="A120" s="16">
        <v>4</v>
      </c>
      <c r="B120" s="32"/>
      <c r="C120" s="31"/>
      <c r="D120" s="32"/>
      <c r="E120" s="32"/>
      <c r="F120" s="32"/>
      <c r="G120" s="31"/>
      <c r="H120" s="31"/>
      <c r="I120" s="29"/>
      <c r="J120" s="33"/>
      <c r="K120" s="32"/>
      <c r="L120" s="35"/>
      <c r="M120" s="35"/>
      <c r="N120" s="35"/>
      <c r="O120" s="32"/>
      <c r="P120" s="32"/>
      <c r="Q120" s="35"/>
      <c r="R120" s="35"/>
      <c r="S120" s="35"/>
      <c r="T120" s="40">
        <f t="shared" si="74"/>
        <v>0</v>
      </c>
      <c r="U120" s="35"/>
      <c r="V120" s="35"/>
      <c r="W120" s="35"/>
      <c r="X120" s="40">
        <f t="shared" si="75"/>
        <v>0</v>
      </c>
      <c r="Y120" s="35"/>
      <c r="Z120" s="35"/>
      <c r="AA120" s="35"/>
      <c r="AB120" s="40">
        <f t="shared" si="76"/>
        <v>0</v>
      </c>
      <c r="AC120" s="35"/>
      <c r="AD120" s="35"/>
      <c r="AE120" s="35"/>
      <c r="AF120" s="40">
        <f t="shared" si="77"/>
        <v>0</v>
      </c>
      <c r="AG120" s="40">
        <f t="shared" si="72"/>
        <v>0</v>
      </c>
      <c r="AH120" s="41">
        <f t="shared" si="78"/>
        <v>0</v>
      </c>
      <c r="AI120" s="42">
        <f t="shared" si="73"/>
        <v>0</v>
      </c>
    </row>
    <row r="121" spans="1:35" ht="12.75" hidden="1" customHeight="1" outlineLevel="1">
      <c r="A121" s="16">
        <v>5</v>
      </c>
      <c r="B121" s="32"/>
      <c r="C121" s="31"/>
      <c r="D121" s="32"/>
      <c r="E121" s="32"/>
      <c r="F121" s="32"/>
      <c r="G121" s="31"/>
      <c r="H121" s="31"/>
      <c r="I121" s="29"/>
      <c r="J121" s="33"/>
      <c r="K121" s="32"/>
      <c r="L121" s="35"/>
      <c r="M121" s="35"/>
      <c r="N121" s="35"/>
      <c r="O121" s="32"/>
      <c r="P121" s="32"/>
      <c r="Q121" s="35"/>
      <c r="R121" s="35"/>
      <c r="S121" s="35"/>
      <c r="T121" s="40">
        <f t="shared" si="74"/>
        <v>0</v>
      </c>
      <c r="U121" s="35"/>
      <c r="V121" s="35"/>
      <c r="W121" s="35"/>
      <c r="X121" s="40">
        <f t="shared" si="75"/>
        <v>0</v>
      </c>
      <c r="Y121" s="35"/>
      <c r="Z121" s="35"/>
      <c r="AA121" s="35"/>
      <c r="AB121" s="40">
        <f t="shared" si="76"/>
        <v>0</v>
      </c>
      <c r="AC121" s="35"/>
      <c r="AD121" s="35"/>
      <c r="AE121" s="35"/>
      <c r="AF121" s="40">
        <f t="shared" si="77"/>
        <v>0</v>
      </c>
      <c r="AG121" s="40">
        <f t="shared" si="72"/>
        <v>0</v>
      </c>
      <c r="AH121" s="41">
        <f t="shared" si="78"/>
        <v>0</v>
      </c>
      <c r="AI121" s="42">
        <f t="shared" si="73"/>
        <v>0</v>
      </c>
    </row>
    <row r="122" spans="1:35" ht="12.75" hidden="1" customHeight="1" outlineLevel="1">
      <c r="A122" s="16">
        <v>6</v>
      </c>
      <c r="B122" s="32"/>
      <c r="C122" s="31"/>
      <c r="D122" s="32"/>
      <c r="E122" s="32"/>
      <c r="F122" s="32"/>
      <c r="G122" s="31"/>
      <c r="H122" s="31"/>
      <c r="I122" s="29"/>
      <c r="J122" s="33"/>
      <c r="K122" s="32"/>
      <c r="L122" s="35"/>
      <c r="M122" s="35"/>
      <c r="N122" s="35"/>
      <c r="O122" s="32"/>
      <c r="P122" s="32"/>
      <c r="Q122" s="35"/>
      <c r="R122" s="35"/>
      <c r="S122" s="35"/>
      <c r="T122" s="40">
        <f t="shared" si="74"/>
        <v>0</v>
      </c>
      <c r="U122" s="35"/>
      <c r="V122" s="35"/>
      <c r="W122" s="35"/>
      <c r="X122" s="40">
        <f t="shared" si="75"/>
        <v>0</v>
      </c>
      <c r="Y122" s="35"/>
      <c r="Z122" s="35"/>
      <c r="AA122" s="35"/>
      <c r="AB122" s="40">
        <f t="shared" si="76"/>
        <v>0</v>
      </c>
      <c r="AC122" s="35"/>
      <c r="AD122" s="35"/>
      <c r="AE122" s="35"/>
      <c r="AF122" s="40">
        <f t="shared" si="77"/>
        <v>0</v>
      </c>
      <c r="AG122" s="40">
        <f t="shared" si="72"/>
        <v>0</v>
      </c>
      <c r="AH122" s="41">
        <f t="shared" si="78"/>
        <v>0</v>
      </c>
      <c r="AI122" s="42">
        <f t="shared" si="73"/>
        <v>0</v>
      </c>
    </row>
    <row r="123" spans="1:35" ht="12.75" hidden="1" customHeight="1" outlineLevel="1">
      <c r="A123" s="16">
        <v>7</v>
      </c>
      <c r="B123" s="32"/>
      <c r="C123" s="31"/>
      <c r="D123" s="32"/>
      <c r="E123" s="32"/>
      <c r="F123" s="32"/>
      <c r="G123" s="31"/>
      <c r="H123" s="31"/>
      <c r="I123" s="29"/>
      <c r="J123" s="33"/>
      <c r="K123" s="32"/>
      <c r="L123" s="35"/>
      <c r="M123" s="35"/>
      <c r="N123" s="35"/>
      <c r="O123" s="32"/>
      <c r="P123" s="32"/>
      <c r="Q123" s="35"/>
      <c r="R123" s="35"/>
      <c r="S123" s="35"/>
      <c r="T123" s="40">
        <f t="shared" si="74"/>
        <v>0</v>
      </c>
      <c r="U123" s="35"/>
      <c r="V123" s="35"/>
      <c r="W123" s="35"/>
      <c r="X123" s="40">
        <f t="shared" si="75"/>
        <v>0</v>
      </c>
      <c r="Y123" s="35"/>
      <c r="Z123" s="35"/>
      <c r="AA123" s="35"/>
      <c r="AB123" s="40">
        <f t="shared" si="76"/>
        <v>0</v>
      </c>
      <c r="AC123" s="35"/>
      <c r="AD123" s="35"/>
      <c r="AE123" s="35"/>
      <c r="AF123" s="40">
        <f t="shared" si="77"/>
        <v>0</v>
      </c>
      <c r="AG123" s="40">
        <f t="shared" si="72"/>
        <v>0</v>
      </c>
      <c r="AH123" s="41">
        <f t="shared" si="78"/>
        <v>0</v>
      </c>
      <c r="AI123" s="42">
        <f t="shared" si="73"/>
        <v>0</v>
      </c>
    </row>
    <row r="124" spans="1:35" ht="12.75" hidden="1" customHeight="1" outlineLevel="1">
      <c r="A124" s="16">
        <v>8</v>
      </c>
      <c r="B124" s="32"/>
      <c r="C124" s="31"/>
      <c r="D124" s="32"/>
      <c r="E124" s="32"/>
      <c r="F124" s="32"/>
      <c r="G124" s="31"/>
      <c r="H124" s="31"/>
      <c r="I124" s="29"/>
      <c r="J124" s="33"/>
      <c r="K124" s="32"/>
      <c r="L124" s="35"/>
      <c r="M124" s="35"/>
      <c r="N124" s="35"/>
      <c r="O124" s="32"/>
      <c r="P124" s="32"/>
      <c r="Q124" s="35"/>
      <c r="R124" s="35"/>
      <c r="S124" s="35"/>
      <c r="T124" s="40">
        <f t="shared" si="74"/>
        <v>0</v>
      </c>
      <c r="U124" s="35"/>
      <c r="V124" s="35"/>
      <c r="W124" s="35"/>
      <c r="X124" s="40">
        <f t="shared" si="75"/>
        <v>0</v>
      </c>
      <c r="Y124" s="35"/>
      <c r="Z124" s="35"/>
      <c r="AA124" s="35"/>
      <c r="AB124" s="40">
        <f t="shared" si="76"/>
        <v>0</v>
      </c>
      <c r="AC124" s="35"/>
      <c r="AD124" s="35"/>
      <c r="AE124" s="35"/>
      <c r="AF124" s="40">
        <f t="shared" si="77"/>
        <v>0</v>
      </c>
      <c r="AG124" s="40">
        <f t="shared" si="72"/>
        <v>0</v>
      </c>
      <c r="AH124" s="41">
        <f t="shared" si="78"/>
        <v>0</v>
      </c>
      <c r="AI124" s="42">
        <f t="shared" si="73"/>
        <v>0</v>
      </c>
    </row>
    <row r="125" spans="1:35" ht="12.75" hidden="1" customHeight="1" outlineLevel="1">
      <c r="A125" s="16">
        <v>9</v>
      </c>
      <c r="B125" s="32"/>
      <c r="C125" s="31"/>
      <c r="D125" s="32"/>
      <c r="E125" s="32"/>
      <c r="F125" s="32"/>
      <c r="G125" s="31"/>
      <c r="H125" s="31"/>
      <c r="I125" s="29"/>
      <c r="J125" s="33"/>
      <c r="K125" s="32"/>
      <c r="L125" s="35"/>
      <c r="M125" s="35"/>
      <c r="N125" s="35"/>
      <c r="O125" s="32"/>
      <c r="P125" s="32"/>
      <c r="Q125" s="35"/>
      <c r="R125" s="35"/>
      <c r="S125" s="35"/>
      <c r="T125" s="40">
        <f t="shared" si="74"/>
        <v>0</v>
      </c>
      <c r="U125" s="35"/>
      <c r="V125" s="35"/>
      <c r="W125" s="35"/>
      <c r="X125" s="40">
        <f t="shared" si="75"/>
        <v>0</v>
      </c>
      <c r="Y125" s="35"/>
      <c r="Z125" s="35"/>
      <c r="AA125" s="35"/>
      <c r="AB125" s="40">
        <f t="shared" si="76"/>
        <v>0</v>
      </c>
      <c r="AC125" s="35"/>
      <c r="AD125" s="35"/>
      <c r="AE125" s="35"/>
      <c r="AF125" s="40">
        <f t="shared" si="77"/>
        <v>0</v>
      </c>
      <c r="AG125" s="40">
        <f t="shared" si="72"/>
        <v>0</v>
      </c>
      <c r="AH125" s="41">
        <f t="shared" si="78"/>
        <v>0</v>
      </c>
      <c r="AI125" s="42">
        <f t="shared" si="73"/>
        <v>0</v>
      </c>
    </row>
    <row r="126" spans="1:35" ht="12.75" hidden="1" customHeight="1" outlineLevel="1">
      <c r="A126" s="16">
        <v>10</v>
      </c>
      <c r="B126" s="32"/>
      <c r="C126" s="31"/>
      <c r="D126" s="32"/>
      <c r="E126" s="32"/>
      <c r="F126" s="32"/>
      <c r="G126" s="31"/>
      <c r="H126" s="31"/>
      <c r="I126" s="29"/>
      <c r="J126" s="34"/>
      <c r="K126" s="32"/>
      <c r="L126" s="35"/>
      <c r="M126" s="35"/>
      <c r="N126" s="35"/>
      <c r="O126" s="32"/>
      <c r="P126" s="32"/>
      <c r="Q126" s="35"/>
      <c r="R126" s="35"/>
      <c r="S126" s="35"/>
      <c r="T126" s="40">
        <f t="shared" si="74"/>
        <v>0</v>
      </c>
      <c r="U126" s="35"/>
      <c r="V126" s="35"/>
      <c r="W126" s="35"/>
      <c r="X126" s="40">
        <f t="shared" si="75"/>
        <v>0</v>
      </c>
      <c r="Y126" s="35"/>
      <c r="Z126" s="35"/>
      <c r="AA126" s="35"/>
      <c r="AB126" s="40">
        <f t="shared" si="76"/>
        <v>0</v>
      </c>
      <c r="AC126" s="35"/>
      <c r="AD126" s="35"/>
      <c r="AE126" s="35"/>
      <c r="AF126" s="40">
        <f t="shared" si="77"/>
        <v>0</v>
      </c>
      <c r="AG126" s="40">
        <f t="shared" si="72"/>
        <v>0</v>
      </c>
      <c r="AH126" s="41">
        <f t="shared" si="78"/>
        <v>0</v>
      </c>
      <c r="AI126" s="42">
        <f t="shared" si="73"/>
        <v>0</v>
      </c>
    </row>
    <row r="127" spans="1:35" ht="12.75" customHeight="1" collapsed="1">
      <c r="A127" s="181" t="s">
        <v>67</v>
      </c>
      <c r="B127" s="182"/>
      <c r="C127" s="182"/>
      <c r="D127" s="182"/>
      <c r="E127" s="182"/>
      <c r="F127" s="182"/>
      <c r="G127" s="182"/>
      <c r="H127" s="183"/>
      <c r="I127" s="55">
        <f>SUM(I117:I126)</f>
        <v>0</v>
      </c>
      <c r="J127" s="55">
        <f>SUM(J117:J126)</f>
        <v>0</v>
      </c>
      <c r="K127" s="56"/>
      <c r="L127" s="55">
        <f>SUM(L117:L126)</f>
        <v>0</v>
      </c>
      <c r="M127" s="55">
        <f>SUM(M117:M126)</f>
        <v>0</v>
      </c>
      <c r="N127" s="55">
        <f>SUM(N117:N126)</f>
        <v>0</v>
      </c>
      <c r="O127" s="57"/>
      <c r="P127" s="59"/>
      <c r="Q127" s="55">
        <f t="shared" ref="Q127:AG127" si="79">SUM(Q117:Q126)</f>
        <v>0</v>
      </c>
      <c r="R127" s="55">
        <f t="shared" si="79"/>
        <v>0</v>
      </c>
      <c r="S127" s="55">
        <f t="shared" si="79"/>
        <v>0</v>
      </c>
      <c r="T127" s="60">
        <f t="shared" si="79"/>
        <v>0</v>
      </c>
      <c r="U127" s="55">
        <f t="shared" si="79"/>
        <v>0</v>
      </c>
      <c r="V127" s="55">
        <f t="shared" si="79"/>
        <v>0</v>
      </c>
      <c r="W127" s="55">
        <f t="shared" si="79"/>
        <v>0</v>
      </c>
      <c r="X127" s="60">
        <f t="shared" si="79"/>
        <v>0</v>
      </c>
      <c r="Y127" s="55">
        <f t="shared" si="79"/>
        <v>0</v>
      </c>
      <c r="Z127" s="55">
        <f t="shared" si="79"/>
        <v>0</v>
      </c>
      <c r="AA127" s="55">
        <f t="shared" si="79"/>
        <v>0</v>
      </c>
      <c r="AB127" s="60">
        <f t="shared" si="79"/>
        <v>0</v>
      </c>
      <c r="AC127" s="55">
        <f t="shared" si="79"/>
        <v>0</v>
      </c>
      <c r="AD127" s="55">
        <f t="shared" si="79"/>
        <v>0</v>
      </c>
      <c r="AE127" s="55">
        <f t="shared" si="79"/>
        <v>0</v>
      </c>
      <c r="AF127" s="60">
        <f t="shared" si="79"/>
        <v>0</v>
      </c>
      <c r="AG127" s="53">
        <f t="shared" si="79"/>
        <v>0</v>
      </c>
      <c r="AH127" s="54">
        <f>IF(ISERROR(AG127/I127),0,AG127/I127)</f>
        <v>0</v>
      </c>
      <c r="AI127" s="54">
        <f>IF(ISERROR(AG127/$AG$191),0,AG127/$AG$191)</f>
        <v>0</v>
      </c>
    </row>
    <row r="128" spans="1:35" ht="12.75" customHeight="1">
      <c r="A128" s="36"/>
      <c r="B128" s="187" t="s">
        <v>68</v>
      </c>
      <c r="C128" s="188"/>
      <c r="D128" s="189"/>
      <c r="E128" s="18"/>
      <c r="F128" s="19"/>
      <c r="G128" s="20"/>
      <c r="H128" s="20"/>
      <c r="I128" s="21"/>
      <c r="J128" s="22"/>
      <c r="K128" s="23"/>
      <c r="L128" s="24"/>
      <c r="M128" s="24"/>
      <c r="N128" s="24"/>
      <c r="O128" s="19"/>
      <c r="P128" s="25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6"/>
      <c r="AI128" s="26"/>
    </row>
    <row r="129" spans="1:35" ht="12.75" hidden="1" customHeight="1" outlineLevel="1">
      <c r="A129" s="16">
        <v>1</v>
      </c>
      <c r="B129" s="28"/>
      <c r="C129" s="27"/>
      <c r="D129" s="28"/>
      <c r="E129" s="28"/>
      <c r="F129" s="28"/>
      <c r="G129" s="27"/>
      <c r="H129" s="27"/>
      <c r="I129" s="29"/>
      <c r="J129" s="30"/>
      <c r="K129" s="28"/>
      <c r="L129" s="35"/>
      <c r="M129" s="35"/>
      <c r="N129" s="35"/>
      <c r="O129" s="28"/>
      <c r="P129" s="28"/>
      <c r="Q129" s="35"/>
      <c r="R129" s="35"/>
      <c r="S129" s="35"/>
      <c r="T129" s="40">
        <f>SUM(Q129:S129)</f>
        <v>0</v>
      </c>
      <c r="U129" s="35"/>
      <c r="V129" s="35"/>
      <c r="W129" s="35"/>
      <c r="X129" s="40">
        <f>SUM(U129:W129)</f>
        <v>0</v>
      </c>
      <c r="Y129" s="35"/>
      <c r="Z129" s="35"/>
      <c r="AA129" s="35"/>
      <c r="AB129" s="40">
        <f>SUM(Y129:AA129)</f>
        <v>0</v>
      </c>
      <c r="AC129" s="35"/>
      <c r="AD129" s="35"/>
      <c r="AE129" s="35"/>
      <c r="AF129" s="40">
        <f>SUM(AC129:AE129)</f>
        <v>0</v>
      </c>
      <c r="AG129" s="40">
        <f t="shared" ref="AG129:AG138" si="80">SUM(T129,X129,AB129,AF129)</f>
        <v>0</v>
      </c>
      <c r="AH129" s="41">
        <f>IF(ISERROR(AG129/I129),0,AG129/I129)</f>
        <v>0</v>
      </c>
      <c r="AI129" s="42">
        <f t="shared" ref="AI129:AI138" si="81">IF(ISERROR(AG129/$AG$191),"-",AG129/$AG$191)</f>
        <v>0</v>
      </c>
    </row>
    <row r="130" spans="1:35" ht="12.75" hidden="1" customHeight="1" outlineLevel="1">
      <c r="A130" s="16">
        <v>2</v>
      </c>
      <c r="B130" s="32"/>
      <c r="C130" s="31"/>
      <c r="D130" s="32"/>
      <c r="E130" s="32"/>
      <c r="F130" s="32"/>
      <c r="G130" s="31"/>
      <c r="H130" s="31"/>
      <c r="I130" s="29"/>
      <c r="J130" s="33"/>
      <c r="K130" s="32"/>
      <c r="L130" s="35"/>
      <c r="M130" s="35"/>
      <c r="N130" s="35"/>
      <c r="O130" s="32"/>
      <c r="P130" s="32"/>
      <c r="Q130" s="35"/>
      <c r="R130" s="35"/>
      <c r="S130" s="35"/>
      <c r="T130" s="40">
        <f t="shared" ref="T130:T138" si="82">SUM(Q130:S130)</f>
        <v>0</v>
      </c>
      <c r="U130" s="35"/>
      <c r="V130" s="35"/>
      <c r="W130" s="35"/>
      <c r="X130" s="40">
        <f t="shared" ref="X130:X138" si="83">SUM(U130:W130)</f>
        <v>0</v>
      </c>
      <c r="Y130" s="35"/>
      <c r="Z130" s="35"/>
      <c r="AA130" s="35"/>
      <c r="AB130" s="40">
        <f t="shared" ref="AB130:AB138" si="84">SUM(Y130:AA130)</f>
        <v>0</v>
      </c>
      <c r="AC130" s="35"/>
      <c r="AD130" s="35"/>
      <c r="AE130" s="35"/>
      <c r="AF130" s="40">
        <f t="shared" ref="AF130:AF138" si="85">SUM(AC130:AE130)</f>
        <v>0</v>
      </c>
      <c r="AG130" s="40">
        <f t="shared" si="80"/>
        <v>0</v>
      </c>
      <c r="AH130" s="41">
        <f t="shared" ref="AH130:AH138" si="86">IF(ISERROR(AG130/I130),0,AG130/I130)</f>
        <v>0</v>
      </c>
      <c r="AI130" s="42">
        <f t="shared" si="81"/>
        <v>0</v>
      </c>
    </row>
    <row r="131" spans="1:35" ht="12.75" hidden="1" customHeight="1" outlineLevel="1">
      <c r="A131" s="16">
        <v>3</v>
      </c>
      <c r="B131" s="32"/>
      <c r="C131" s="31"/>
      <c r="D131" s="32"/>
      <c r="E131" s="32"/>
      <c r="F131" s="32"/>
      <c r="G131" s="31"/>
      <c r="H131" s="31"/>
      <c r="I131" s="29"/>
      <c r="J131" s="33"/>
      <c r="K131" s="32"/>
      <c r="L131" s="35"/>
      <c r="M131" s="35"/>
      <c r="N131" s="35"/>
      <c r="O131" s="32"/>
      <c r="P131" s="32"/>
      <c r="Q131" s="35"/>
      <c r="R131" s="35"/>
      <c r="S131" s="35"/>
      <c r="T131" s="40">
        <f t="shared" si="82"/>
        <v>0</v>
      </c>
      <c r="U131" s="35"/>
      <c r="V131" s="35"/>
      <c r="W131" s="35"/>
      <c r="X131" s="40">
        <f t="shared" si="83"/>
        <v>0</v>
      </c>
      <c r="Y131" s="35"/>
      <c r="Z131" s="35"/>
      <c r="AA131" s="35"/>
      <c r="AB131" s="40">
        <f t="shared" si="84"/>
        <v>0</v>
      </c>
      <c r="AC131" s="35"/>
      <c r="AD131" s="35"/>
      <c r="AE131" s="35"/>
      <c r="AF131" s="40">
        <f t="shared" si="85"/>
        <v>0</v>
      </c>
      <c r="AG131" s="40">
        <f t="shared" si="80"/>
        <v>0</v>
      </c>
      <c r="AH131" s="41">
        <f t="shared" si="86"/>
        <v>0</v>
      </c>
      <c r="AI131" s="42">
        <f t="shared" si="81"/>
        <v>0</v>
      </c>
    </row>
    <row r="132" spans="1:35" ht="12.75" hidden="1" customHeight="1" outlineLevel="1">
      <c r="A132" s="16">
        <v>4</v>
      </c>
      <c r="B132" s="32"/>
      <c r="C132" s="31"/>
      <c r="D132" s="32"/>
      <c r="E132" s="32"/>
      <c r="F132" s="32"/>
      <c r="G132" s="31"/>
      <c r="H132" s="31"/>
      <c r="I132" s="29"/>
      <c r="J132" s="33"/>
      <c r="K132" s="32"/>
      <c r="L132" s="35"/>
      <c r="M132" s="35"/>
      <c r="N132" s="35"/>
      <c r="O132" s="32"/>
      <c r="P132" s="32"/>
      <c r="Q132" s="35"/>
      <c r="R132" s="35"/>
      <c r="S132" s="35"/>
      <c r="T132" s="40">
        <f t="shared" si="82"/>
        <v>0</v>
      </c>
      <c r="U132" s="35"/>
      <c r="V132" s="35"/>
      <c r="W132" s="35"/>
      <c r="X132" s="40">
        <f t="shared" si="83"/>
        <v>0</v>
      </c>
      <c r="Y132" s="35"/>
      <c r="Z132" s="35"/>
      <c r="AA132" s="35"/>
      <c r="AB132" s="40">
        <f t="shared" si="84"/>
        <v>0</v>
      </c>
      <c r="AC132" s="35"/>
      <c r="AD132" s="35"/>
      <c r="AE132" s="35"/>
      <c r="AF132" s="40">
        <f t="shared" si="85"/>
        <v>0</v>
      </c>
      <c r="AG132" s="40">
        <f t="shared" si="80"/>
        <v>0</v>
      </c>
      <c r="AH132" s="41">
        <f t="shared" si="86"/>
        <v>0</v>
      </c>
      <c r="AI132" s="42">
        <f t="shared" si="81"/>
        <v>0</v>
      </c>
    </row>
    <row r="133" spans="1:35" ht="12.75" hidden="1" customHeight="1" outlineLevel="1">
      <c r="A133" s="16">
        <v>5</v>
      </c>
      <c r="B133" s="32"/>
      <c r="C133" s="31"/>
      <c r="D133" s="32"/>
      <c r="E133" s="32"/>
      <c r="F133" s="32"/>
      <c r="G133" s="31"/>
      <c r="H133" s="31"/>
      <c r="I133" s="29"/>
      <c r="J133" s="33"/>
      <c r="K133" s="32"/>
      <c r="L133" s="35"/>
      <c r="M133" s="35"/>
      <c r="N133" s="35"/>
      <c r="O133" s="32"/>
      <c r="P133" s="32"/>
      <c r="Q133" s="35"/>
      <c r="R133" s="35"/>
      <c r="S133" s="35"/>
      <c r="T133" s="40">
        <f t="shared" si="82"/>
        <v>0</v>
      </c>
      <c r="U133" s="35"/>
      <c r="V133" s="35"/>
      <c r="W133" s="35"/>
      <c r="X133" s="40">
        <f t="shared" si="83"/>
        <v>0</v>
      </c>
      <c r="Y133" s="35"/>
      <c r="Z133" s="35"/>
      <c r="AA133" s="35"/>
      <c r="AB133" s="40">
        <f t="shared" si="84"/>
        <v>0</v>
      </c>
      <c r="AC133" s="35"/>
      <c r="AD133" s="35"/>
      <c r="AE133" s="35"/>
      <c r="AF133" s="40">
        <f t="shared" si="85"/>
        <v>0</v>
      </c>
      <c r="AG133" s="40">
        <f t="shared" si="80"/>
        <v>0</v>
      </c>
      <c r="AH133" s="41">
        <f t="shared" si="86"/>
        <v>0</v>
      </c>
      <c r="AI133" s="42">
        <f t="shared" si="81"/>
        <v>0</v>
      </c>
    </row>
    <row r="134" spans="1:35" ht="12.75" hidden="1" customHeight="1" outlineLevel="1">
      <c r="A134" s="16">
        <v>6</v>
      </c>
      <c r="B134" s="32"/>
      <c r="C134" s="31"/>
      <c r="D134" s="32"/>
      <c r="E134" s="32"/>
      <c r="F134" s="32"/>
      <c r="G134" s="31"/>
      <c r="H134" s="31"/>
      <c r="I134" s="29"/>
      <c r="J134" s="33"/>
      <c r="K134" s="32"/>
      <c r="L134" s="35"/>
      <c r="M134" s="35"/>
      <c r="N134" s="35"/>
      <c r="O134" s="32"/>
      <c r="P134" s="32"/>
      <c r="Q134" s="35"/>
      <c r="R134" s="35"/>
      <c r="S134" s="35"/>
      <c r="T134" s="40">
        <f t="shared" si="82"/>
        <v>0</v>
      </c>
      <c r="U134" s="35"/>
      <c r="V134" s="35"/>
      <c r="W134" s="35"/>
      <c r="X134" s="40">
        <f t="shared" si="83"/>
        <v>0</v>
      </c>
      <c r="Y134" s="35"/>
      <c r="Z134" s="35"/>
      <c r="AA134" s="35"/>
      <c r="AB134" s="40">
        <f t="shared" si="84"/>
        <v>0</v>
      </c>
      <c r="AC134" s="35"/>
      <c r="AD134" s="35"/>
      <c r="AE134" s="35"/>
      <c r="AF134" s="40">
        <f t="shared" si="85"/>
        <v>0</v>
      </c>
      <c r="AG134" s="40">
        <f t="shared" si="80"/>
        <v>0</v>
      </c>
      <c r="AH134" s="41">
        <f t="shared" si="86"/>
        <v>0</v>
      </c>
      <c r="AI134" s="42">
        <f t="shared" si="81"/>
        <v>0</v>
      </c>
    </row>
    <row r="135" spans="1:35" ht="12.75" hidden="1" customHeight="1" outlineLevel="1">
      <c r="A135" s="16">
        <v>7</v>
      </c>
      <c r="B135" s="32"/>
      <c r="C135" s="31"/>
      <c r="D135" s="32"/>
      <c r="E135" s="32"/>
      <c r="F135" s="32"/>
      <c r="G135" s="31"/>
      <c r="H135" s="31"/>
      <c r="I135" s="29"/>
      <c r="J135" s="33"/>
      <c r="K135" s="32"/>
      <c r="L135" s="35"/>
      <c r="M135" s="35"/>
      <c r="N135" s="35"/>
      <c r="O135" s="32"/>
      <c r="P135" s="32"/>
      <c r="Q135" s="35"/>
      <c r="R135" s="35"/>
      <c r="S135" s="35"/>
      <c r="T135" s="40">
        <f t="shared" si="82"/>
        <v>0</v>
      </c>
      <c r="U135" s="35"/>
      <c r="V135" s="35"/>
      <c r="W135" s="35"/>
      <c r="X135" s="40">
        <f t="shared" si="83"/>
        <v>0</v>
      </c>
      <c r="Y135" s="35"/>
      <c r="Z135" s="35"/>
      <c r="AA135" s="35"/>
      <c r="AB135" s="40">
        <f t="shared" si="84"/>
        <v>0</v>
      </c>
      <c r="AC135" s="35"/>
      <c r="AD135" s="35"/>
      <c r="AE135" s="35"/>
      <c r="AF135" s="40">
        <f t="shared" si="85"/>
        <v>0</v>
      </c>
      <c r="AG135" s="40">
        <f t="shared" si="80"/>
        <v>0</v>
      </c>
      <c r="AH135" s="41">
        <f t="shared" si="86"/>
        <v>0</v>
      </c>
      <c r="AI135" s="42">
        <f t="shared" si="81"/>
        <v>0</v>
      </c>
    </row>
    <row r="136" spans="1:35" ht="12.75" hidden="1" customHeight="1" outlineLevel="1">
      <c r="A136" s="16">
        <v>8</v>
      </c>
      <c r="B136" s="32"/>
      <c r="C136" s="31"/>
      <c r="D136" s="32"/>
      <c r="E136" s="32"/>
      <c r="F136" s="32"/>
      <c r="G136" s="31"/>
      <c r="H136" s="31"/>
      <c r="I136" s="29"/>
      <c r="J136" s="33"/>
      <c r="K136" s="32"/>
      <c r="L136" s="35"/>
      <c r="M136" s="35"/>
      <c r="N136" s="35"/>
      <c r="O136" s="32"/>
      <c r="P136" s="32"/>
      <c r="Q136" s="35"/>
      <c r="R136" s="35"/>
      <c r="S136" s="35"/>
      <c r="T136" s="40">
        <f t="shared" si="82"/>
        <v>0</v>
      </c>
      <c r="U136" s="35"/>
      <c r="V136" s="35"/>
      <c r="W136" s="35"/>
      <c r="X136" s="40">
        <f t="shared" si="83"/>
        <v>0</v>
      </c>
      <c r="Y136" s="35"/>
      <c r="Z136" s="35"/>
      <c r="AA136" s="35"/>
      <c r="AB136" s="40">
        <f t="shared" si="84"/>
        <v>0</v>
      </c>
      <c r="AC136" s="35"/>
      <c r="AD136" s="35"/>
      <c r="AE136" s="35"/>
      <c r="AF136" s="40">
        <f t="shared" si="85"/>
        <v>0</v>
      </c>
      <c r="AG136" s="40">
        <f t="shared" si="80"/>
        <v>0</v>
      </c>
      <c r="AH136" s="41">
        <f t="shared" si="86"/>
        <v>0</v>
      </c>
      <c r="AI136" s="42">
        <f t="shared" si="81"/>
        <v>0</v>
      </c>
    </row>
    <row r="137" spans="1:35" ht="12.75" hidden="1" customHeight="1" outlineLevel="1">
      <c r="A137" s="16">
        <v>9</v>
      </c>
      <c r="B137" s="32"/>
      <c r="C137" s="31"/>
      <c r="D137" s="32"/>
      <c r="E137" s="32"/>
      <c r="F137" s="32"/>
      <c r="G137" s="31"/>
      <c r="H137" s="31"/>
      <c r="I137" s="29"/>
      <c r="J137" s="33"/>
      <c r="K137" s="32"/>
      <c r="L137" s="35"/>
      <c r="M137" s="35"/>
      <c r="N137" s="35"/>
      <c r="O137" s="32"/>
      <c r="P137" s="32"/>
      <c r="Q137" s="35"/>
      <c r="R137" s="35"/>
      <c r="S137" s="35"/>
      <c r="T137" s="40">
        <f t="shared" si="82"/>
        <v>0</v>
      </c>
      <c r="U137" s="35"/>
      <c r="V137" s="35"/>
      <c r="W137" s="35"/>
      <c r="X137" s="40">
        <f t="shared" si="83"/>
        <v>0</v>
      </c>
      <c r="Y137" s="35"/>
      <c r="Z137" s="35"/>
      <c r="AA137" s="35"/>
      <c r="AB137" s="40">
        <f t="shared" si="84"/>
        <v>0</v>
      </c>
      <c r="AC137" s="35"/>
      <c r="AD137" s="35"/>
      <c r="AE137" s="35"/>
      <c r="AF137" s="40">
        <f t="shared" si="85"/>
        <v>0</v>
      </c>
      <c r="AG137" s="40">
        <f t="shared" si="80"/>
        <v>0</v>
      </c>
      <c r="AH137" s="41">
        <f t="shared" si="86"/>
        <v>0</v>
      </c>
      <c r="AI137" s="42">
        <f t="shared" si="81"/>
        <v>0</v>
      </c>
    </row>
    <row r="138" spans="1:35" ht="12.75" hidden="1" customHeight="1" outlineLevel="1">
      <c r="A138" s="16">
        <v>10</v>
      </c>
      <c r="B138" s="32"/>
      <c r="C138" s="31"/>
      <c r="D138" s="32"/>
      <c r="E138" s="32"/>
      <c r="F138" s="32"/>
      <c r="G138" s="31"/>
      <c r="H138" s="31"/>
      <c r="I138" s="29"/>
      <c r="J138" s="34"/>
      <c r="K138" s="32"/>
      <c r="L138" s="35"/>
      <c r="M138" s="35"/>
      <c r="N138" s="35"/>
      <c r="O138" s="32"/>
      <c r="P138" s="32"/>
      <c r="Q138" s="35"/>
      <c r="R138" s="35"/>
      <c r="S138" s="35"/>
      <c r="T138" s="40">
        <f t="shared" si="82"/>
        <v>0</v>
      </c>
      <c r="U138" s="35"/>
      <c r="V138" s="35"/>
      <c r="W138" s="35"/>
      <c r="X138" s="40">
        <f t="shared" si="83"/>
        <v>0</v>
      </c>
      <c r="Y138" s="35"/>
      <c r="Z138" s="35"/>
      <c r="AA138" s="35"/>
      <c r="AB138" s="40">
        <f t="shared" si="84"/>
        <v>0</v>
      </c>
      <c r="AC138" s="35"/>
      <c r="AD138" s="35"/>
      <c r="AE138" s="35"/>
      <c r="AF138" s="40">
        <f t="shared" si="85"/>
        <v>0</v>
      </c>
      <c r="AG138" s="40">
        <f t="shared" si="80"/>
        <v>0</v>
      </c>
      <c r="AH138" s="41">
        <f t="shared" si="86"/>
        <v>0</v>
      </c>
      <c r="AI138" s="42">
        <f t="shared" si="81"/>
        <v>0</v>
      </c>
    </row>
    <row r="139" spans="1:35" ht="12.75" customHeight="1" collapsed="1">
      <c r="A139" s="181" t="s">
        <v>69</v>
      </c>
      <c r="B139" s="182"/>
      <c r="C139" s="182"/>
      <c r="D139" s="182"/>
      <c r="E139" s="182"/>
      <c r="F139" s="182"/>
      <c r="G139" s="182"/>
      <c r="H139" s="183"/>
      <c r="I139" s="55">
        <f>SUM(I129:I138)</f>
        <v>0</v>
      </c>
      <c r="J139" s="55">
        <f>SUM(J129:J138)</f>
        <v>0</v>
      </c>
      <c r="K139" s="56"/>
      <c r="L139" s="55">
        <f>SUM(L129:L138)</f>
        <v>0</v>
      </c>
      <c r="M139" s="55">
        <f>SUM(M129:M138)</f>
        <v>0</v>
      </c>
      <c r="N139" s="55">
        <f>SUM(N129:N138)</f>
        <v>0</v>
      </c>
      <c r="O139" s="57"/>
      <c r="P139" s="59"/>
      <c r="Q139" s="55">
        <f t="shared" ref="Q139:AG139" si="87">SUM(Q129:Q138)</f>
        <v>0</v>
      </c>
      <c r="R139" s="55">
        <f t="shared" si="87"/>
        <v>0</v>
      </c>
      <c r="S139" s="55">
        <f t="shared" si="87"/>
        <v>0</v>
      </c>
      <c r="T139" s="60">
        <f t="shared" si="87"/>
        <v>0</v>
      </c>
      <c r="U139" s="55">
        <f t="shared" si="87"/>
        <v>0</v>
      </c>
      <c r="V139" s="55">
        <f t="shared" si="87"/>
        <v>0</v>
      </c>
      <c r="W139" s="55">
        <f t="shared" si="87"/>
        <v>0</v>
      </c>
      <c r="X139" s="60">
        <f t="shared" si="87"/>
        <v>0</v>
      </c>
      <c r="Y139" s="55">
        <f t="shared" si="87"/>
        <v>0</v>
      </c>
      <c r="Z139" s="55">
        <f t="shared" si="87"/>
        <v>0</v>
      </c>
      <c r="AA139" s="55">
        <f t="shared" si="87"/>
        <v>0</v>
      </c>
      <c r="AB139" s="60">
        <f t="shared" si="87"/>
        <v>0</v>
      </c>
      <c r="AC139" s="55">
        <f t="shared" si="87"/>
        <v>0</v>
      </c>
      <c r="AD139" s="55">
        <f t="shared" si="87"/>
        <v>0</v>
      </c>
      <c r="AE139" s="55">
        <f t="shared" si="87"/>
        <v>0</v>
      </c>
      <c r="AF139" s="60">
        <f t="shared" si="87"/>
        <v>0</v>
      </c>
      <c r="AG139" s="53">
        <f t="shared" si="87"/>
        <v>0</v>
      </c>
      <c r="AH139" s="54">
        <f>IF(ISERROR(AG139/I139),0,AG139/I139)</f>
        <v>0</v>
      </c>
      <c r="AI139" s="54">
        <f>IF(ISERROR(AG139/$AG$191),0,AG139/$AG$191)</f>
        <v>0</v>
      </c>
    </row>
    <row r="140" spans="1:35" ht="12.75" customHeight="1">
      <c r="A140" s="36"/>
      <c r="B140" s="187" t="s">
        <v>18</v>
      </c>
      <c r="C140" s="188"/>
      <c r="D140" s="189"/>
      <c r="E140" s="18"/>
      <c r="F140" s="19"/>
      <c r="G140" s="20"/>
      <c r="H140" s="20"/>
      <c r="I140" s="21"/>
      <c r="J140" s="22"/>
      <c r="K140" s="23"/>
      <c r="L140" s="24"/>
      <c r="M140" s="24"/>
      <c r="N140" s="24"/>
      <c r="O140" s="19"/>
      <c r="P140" s="25"/>
      <c r="Q140" s="22"/>
      <c r="R140" s="22"/>
      <c r="S140" s="22"/>
      <c r="T140" s="22"/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F140" s="22"/>
      <c r="AG140" s="22"/>
      <c r="AH140" s="26"/>
      <c r="AI140" s="26"/>
    </row>
    <row r="141" spans="1:35" ht="12.75" hidden="1" customHeight="1" outlineLevel="1">
      <c r="A141" s="16">
        <v>1</v>
      </c>
      <c r="B141" s="28"/>
      <c r="C141" s="27"/>
      <c r="D141" s="28"/>
      <c r="E141" s="28"/>
      <c r="F141" s="28"/>
      <c r="G141" s="27"/>
      <c r="H141" s="27"/>
      <c r="I141" s="29"/>
      <c r="J141" s="30"/>
      <c r="K141" s="28"/>
      <c r="L141" s="35"/>
      <c r="M141" s="35"/>
      <c r="N141" s="35"/>
      <c r="O141" s="28"/>
      <c r="P141" s="28"/>
      <c r="Q141" s="35"/>
      <c r="R141" s="35"/>
      <c r="S141" s="35"/>
      <c r="T141" s="40">
        <f>SUM(Q141:S141)</f>
        <v>0</v>
      </c>
      <c r="U141" s="35"/>
      <c r="V141" s="35"/>
      <c r="W141" s="35"/>
      <c r="X141" s="40">
        <f>SUM(U141:W141)</f>
        <v>0</v>
      </c>
      <c r="Y141" s="35"/>
      <c r="Z141" s="35"/>
      <c r="AA141" s="35"/>
      <c r="AB141" s="40">
        <f>SUM(Y141:AA141)</f>
        <v>0</v>
      </c>
      <c r="AC141" s="35"/>
      <c r="AD141" s="35"/>
      <c r="AE141" s="35"/>
      <c r="AF141" s="40">
        <f>SUM(AC141:AE141)</f>
        <v>0</v>
      </c>
      <c r="AG141" s="40">
        <f t="shared" ref="AG141:AG150" si="88">SUM(T141,X141,AB141,AF141)</f>
        <v>0</v>
      </c>
      <c r="AH141" s="41">
        <f>IF(ISERROR(AG141/I141),0,AG141/I141)</f>
        <v>0</v>
      </c>
      <c r="AI141" s="42">
        <f t="shared" ref="AI141:AI150" si="89">IF(ISERROR(AG141/$AG$191),"-",AG141/$AG$191)</f>
        <v>0</v>
      </c>
    </row>
    <row r="142" spans="1:35" ht="12.75" hidden="1" customHeight="1" outlineLevel="1">
      <c r="A142" s="16">
        <v>2</v>
      </c>
      <c r="B142" s="32"/>
      <c r="C142" s="31"/>
      <c r="D142" s="32"/>
      <c r="E142" s="32"/>
      <c r="F142" s="32"/>
      <c r="G142" s="31"/>
      <c r="H142" s="31"/>
      <c r="I142" s="29"/>
      <c r="J142" s="33"/>
      <c r="K142" s="32"/>
      <c r="L142" s="35"/>
      <c r="M142" s="35"/>
      <c r="N142" s="35"/>
      <c r="O142" s="32"/>
      <c r="P142" s="32"/>
      <c r="Q142" s="35"/>
      <c r="R142" s="35"/>
      <c r="S142" s="35"/>
      <c r="T142" s="40">
        <f t="shared" ref="T142:T150" si="90">SUM(Q142:S142)</f>
        <v>0</v>
      </c>
      <c r="U142" s="35"/>
      <c r="V142" s="35"/>
      <c r="W142" s="35"/>
      <c r="X142" s="40">
        <f t="shared" ref="X142:X150" si="91">SUM(U142:W142)</f>
        <v>0</v>
      </c>
      <c r="Y142" s="35"/>
      <c r="Z142" s="35"/>
      <c r="AA142" s="35"/>
      <c r="AB142" s="40">
        <f t="shared" ref="AB142:AB150" si="92">SUM(Y142:AA142)</f>
        <v>0</v>
      </c>
      <c r="AC142" s="35"/>
      <c r="AD142" s="35"/>
      <c r="AE142" s="35"/>
      <c r="AF142" s="40">
        <f t="shared" ref="AF142:AF150" si="93">SUM(AC142:AE142)</f>
        <v>0</v>
      </c>
      <c r="AG142" s="40">
        <f t="shared" si="88"/>
        <v>0</v>
      </c>
      <c r="AH142" s="41">
        <f t="shared" ref="AH142:AH150" si="94">IF(ISERROR(AG142/I142),0,AG142/I142)</f>
        <v>0</v>
      </c>
      <c r="AI142" s="42">
        <f t="shared" si="89"/>
        <v>0</v>
      </c>
    </row>
    <row r="143" spans="1:35" ht="12.75" hidden="1" customHeight="1" outlineLevel="1">
      <c r="A143" s="16">
        <v>3</v>
      </c>
      <c r="B143" s="32"/>
      <c r="C143" s="31"/>
      <c r="D143" s="32"/>
      <c r="E143" s="32"/>
      <c r="F143" s="32"/>
      <c r="G143" s="31"/>
      <c r="H143" s="31"/>
      <c r="I143" s="29"/>
      <c r="J143" s="33"/>
      <c r="K143" s="32"/>
      <c r="L143" s="35"/>
      <c r="M143" s="35"/>
      <c r="N143" s="35"/>
      <c r="O143" s="32"/>
      <c r="P143" s="32"/>
      <c r="Q143" s="35"/>
      <c r="R143" s="35"/>
      <c r="S143" s="35"/>
      <c r="T143" s="40">
        <f t="shared" si="90"/>
        <v>0</v>
      </c>
      <c r="U143" s="35"/>
      <c r="V143" s="35"/>
      <c r="W143" s="35"/>
      <c r="X143" s="40">
        <f t="shared" si="91"/>
        <v>0</v>
      </c>
      <c r="Y143" s="35"/>
      <c r="Z143" s="35"/>
      <c r="AA143" s="35"/>
      <c r="AB143" s="40">
        <f t="shared" si="92"/>
        <v>0</v>
      </c>
      <c r="AC143" s="35"/>
      <c r="AD143" s="35"/>
      <c r="AE143" s="35"/>
      <c r="AF143" s="40">
        <f t="shared" si="93"/>
        <v>0</v>
      </c>
      <c r="AG143" s="40">
        <f t="shared" si="88"/>
        <v>0</v>
      </c>
      <c r="AH143" s="41">
        <f t="shared" si="94"/>
        <v>0</v>
      </c>
      <c r="AI143" s="42">
        <f t="shared" si="89"/>
        <v>0</v>
      </c>
    </row>
    <row r="144" spans="1:35" ht="12.75" hidden="1" customHeight="1" outlineLevel="1">
      <c r="A144" s="16">
        <v>4</v>
      </c>
      <c r="B144" s="32"/>
      <c r="C144" s="31"/>
      <c r="D144" s="32"/>
      <c r="E144" s="32"/>
      <c r="F144" s="32"/>
      <c r="G144" s="31"/>
      <c r="H144" s="31"/>
      <c r="I144" s="29"/>
      <c r="J144" s="33"/>
      <c r="K144" s="32"/>
      <c r="L144" s="35"/>
      <c r="M144" s="35"/>
      <c r="N144" s="35"/>
      <c r="O144" s="32"/>
      <c r="P144" s="32"/>
      <c r="Q144" s="35"/>
      <c r="R144" s="35"/>
      <c r="S144" s="35"/>
      <c r="T144" s="40">
        <f t="shared" si="90"/>
        <v>0</v>
      </c>
      <c r="U144" s="35"/>
      <c r="V144" s="35"/>
      <c r="W144" s="35"/>
      <c r="X144" s="40">
        <f t="shared" si="91"/>
        <v>0</v>
      </c>
      <c r="Y144" s="35"/>
      <c r="Z144" s="35"/>
      <c r="AA144" s="35"/>
      <c r="AB144" s="40">
        <f t="shared" si="92"/>
        <v>0</v>
      </c>
      <c r="AC144" s="35"/>
      <c r="AD144" s="35"/>
      <c r="AE144" s="35"/>
      <c r="AF144" s="40">
        <f t="shared" si="93"/>
        <v>0</v>
      </c>
      <c r="AG144" s="40">
        <f t="shared" si="88"/>
        <v>0</v>
      </c>
      <c r="AH144" s="41">
        <f t="shared" si="94"/>
        <v>0</v>
      </c>
      <c r="AI144" s="42">
        <f t="shared" si="89"/>
        <v>0</v>
      </c>
    </row>
    <row r="145" spans="1:35" ht="12.75" hidden="1" customHeight="1" outlineLevel="1">
      <c r="A145" s="16">
        <v>5</v>
      </c>
      <c r="B145" s="32"/>
      <c r="C145" s="31"/>
      <c r="D145" s="32"/>
      <c r="E145" s="32"/>
      <c r="F145" s="32"/>
      <c r="G145" s="31"/>
      <c r="H145" s="31"/>
      <c r="I145" s="29"/>
      <c r="J145" s="33"/>
      <c r="K145" s="32"/>
      <c r="L145" s="35"/>
      <c r="M145" s="35"/>
      <c r="N145" s="35"/>
      <c r="O145" s="32"/>
      <c r="P145" s="32"/>
      <c r="Q145" s="35"/>
      <c r="R145" s="35"/>
      <c r="S145" s="35"/>
      <c r="T145" s="40">
        <f t="shared" si="90"/>
        <v>0</v>
      </c>
      <c r="U145" s="35"/>
      <c r="V145" s="35"/>
      <c r="W145" s="35"/>
      <c r="X145" s="40">
        <f t="shared" si="91"/>
        <v>0</v>
      </c>
      <c r="Y145" s="35"/>
      <c r="Z145" s="35"/>
      <c r="AA145" s="35"/>
      <c r="AB145" s="40">
        <f t="shared" si="92"/>
        <v>0</v>
      </c>
      <c r="AC145" s="35"/>
      <c r="AD145" s="35"/>
      <c r="AE145" s="35"/>
      <c r="AF145" s="40">
        <f t="shared" si="93"/>
        <v>0</v>
      </c>
      <c r="AG145" s="40">
        <f t="shared" si="88"/>
        <v>0</v>
      </c>
      <c r="AH145" s="41">
        <f t="shared" si="94"/>
        <v>0</v>
      </c>
      <c r="AI145" s="42">
        <f t="shared" si="89"/>
        <v>0</v>
      </c>
    </row>
    <row r="146" spans="1:35" ht="12.75" hidden="1" customHeight="1" outlineLevel="1">
      <c r="A146" s="16">
        <v>6</v>
      </c>
      <c r="B146" s="32"/>
      <c r="C146" s="31"/>
      <c r="D146" s="32"/>
      <c r="E146" s="32"/>
      <c r="F146" s="32"/>
      <c r="G146" s="31"/>
      <c r="H146" s="31"/>
      <c r="I146" s="29"/>
      <c r="J146" s="33"/>
      <c r="K146" s="32"/>
      <c r="L146" s="35"/>
      <c r="M146" s="35"/>
      <c r="N146" s="35"/>
      <c r="O146" s="32"/>
      <c r="P146" s="32"/>
      <c r="Q146" s="35"/>
      <c r="R146" s="35"/>
      <c r="S146" s="35"/>
      <c r="T146" s="40">
        <f t="shared" si="90"/>
        <v>0</v>
      </c>
      <c r="U146" s="35"/>
      <c r="V146" s="35"/>
      <c r="W146" s="35"/>
      <c r="X146" s="40">
        <f t="shared" si="91"/>
        <v>0</v>
      </c>
      <c r="Y146" s="35"/>
      <c r="Z146" s="35"/>
      <c r="AA146" s="35"/>
      <c r="AB146" s="40">
        <f t="shared" si="92"/>
        <v>0</v>
      </c>
      <c r="AC146" s="35"/>
      <c r="AD146" s="35"/>
      <c r="AE146" s="35"/>
      <c r="AF146" s="40">
        <f t="shared" si="93"/>
        <v>0</v>
      </c>
      <c r="AG146" s="40">
        <f t="shared" si="88"/>
        <v>0</v>
      </c>
      <c r="AH146" s="41">
        <f t="shared" si="94"/>
        <v>0</v>
      </c>
      <c r="AI146" s="42">
        <f t="shared" si="89"/>
        <v>0</v>
      </c>
    </row>
    <row r="147" spans="1:35" ht="12.75" hidden="1" customHeight="1" outlineLevel="1">
      <c r="A147" s="16">
        <v>7</v>
      </c>
      <c r="B147" s="32"/>
      <c r="C147" s="31"/>
      <c r="D147" s="32"/>
      <c r="E147" s="32"/>
      <c r="F147" s="32"/>
      <c r="G147" s="31"/>
      <c r="H147" s="31"/>
      <c r="I147" s="29"/>
      <c r="J147" s="33"/>
      <c r="K147" s="32"/>
      <c r="L147" s="35"/>
      <c r="M147" s="35"/>
      <c r="N147" s="35"/>
      <c r="O147" s="32"/>
      <c r="P147" s="32"/>
      <c r="Q147" s="35"/>
      <c r="R147" s="35"/>
      <c r="S147" s="35"/>
      <c r="T147" s="40">
        <f t="shared" si="90"/>
        <v>0</v>
      </c>
      <c r="U147" s="35"/>
      <c r="V147" s="35"/>
      <c r="W147" s="35"/>
      <c r="X147" s="40">
        <f t="shared" si="91"/>
        <v>0</v>
      </c>
      <c r="Y147" s="35"/>
      <c r="Z147" s="35"/>
      <c r="AA147" s="35"/>
      <c r="AB147" s="40">
        <f t="shared" si="92"/>
        <v>0</v>
      </c>
      <c r="AC147" s="35"/>
      <c r="AD147" s="35"/>
      <c r="AE147" s="35"/>
      <c r="AF147" s="40">
        <f t="shared" si="93"/>
        <v>0</v>
      </c>
      <c r="AG147" s="40">
        <f t="shared" si="88"/>
        <v>0</v>
      </c>
      <c r="AH147" s="41">
        <f t="shared" si="94"/>
        <v>0</v>
      </c>
      <c r="AI147" s="42">
        <f t="shared" si="89"/>
        <v>0</v>
      </c>
    </row>
    <row r="148" spans="1:35" ht="12.75" hidden="1" customHeight="1" outlineLevel="1">
      <c r="A148" s="16">
        <v>8</v>
      </c>
      <c r="B148" s="32"/>
      <c r="C148" s="31"/>
      <c r="D148" s="32"/>
      <c r="E148" s="32"/>
      <c r="F148" s="32"/>
      <c r="G148" s="31"/>
      <c r="H148" s="31"/>
      <c r="I148" s="29"/>
      <c r="J148" s="33"/>
      <c r="K148" s="32"/>
      <c r="L148" s="35"/>
      <c r="M148" s="35"/>
      <c r="N148" s="35"/>
      <c r="O148" s="32"/>
      <c r="P148" s="32"/>
      <c r="Q148" s="35"/>
      <c r="R148" s="35"/>
      <c r="S148" s="35"/>
      <c r="T148" s="40">
        <f t="shared" si="90"/>
        <v>0</v>
      </c>
      <c r="U148" s="35"/>
      <c r="V148" s="35"/>
      <c r="W148" s="35"/>
      <c r="X148" s="40">
        <f t="shared" si="91"/>
        <v>0</v>
      </c>
      <c r="Y148" s="35"/>
      <c r="Z148" s="35"/>
      <c r="AA148" s="35"/>
      <c r="AB148" s="40">
        <f t="shared" si="92"/>
        <v>0</v>
      </c>
      <c r="AC148" s="35"/>
      <c r="AD148" s="35"/>
      <c r="AE148" s="35"/>
      <c r="AF148" s="40">
        <f t="shared" si="93"/>
        <v>0</v>
      </c>
      <c r="AG148" s="40">
        <f t="shared" si="88"/>
        <v>0</v>
      </c>
      <c r="AH148" s="41">
        <f t="shared" si="94"/>
        <v>0</v>
      </c>
      <c r="AI148" s="42">
        <f t="shared" si="89"/>
        <v>0</v>
      </c>
    </row>
    <row r="149" spans="1:35" ht="12.75" hidden="1" customHeight="1" outlineLevel="1">
      <c r="A149" s="16">
        <v>9</v>
      </c>
      <c r="B149" s="32"/>
      <c r="C149" s="31"/>
      <c r="D149" s="32"/>
      <c r="E149" s="32"/>
      <c r="F149" s="32"/>
      <c r="G149" s="31"/>
      <c r="H149" s="31"/>
      <c r="I149" s="29"/>
      <c r="J149" s="33"/>
      <c r="K149" s="32"/>
      <c r="L149" s="35"/>
      <c r="M149" s="35"/>
      <c r="N149" s="35"/>
      <c r="O149" s="32"/>
      <c r="P149" s="32"/>
      <c r="Q149" s="35"/>
      <c r="R149" s="35"/>
      <c r="S149" s="35"/>
      <c r="T149" s="40">
        <f t="shared" si="90"/>
        <v>0</v>
      </c>
      <c r="U149" s="35"/>
      <c r="V149" s="35"/>
      <c r="W149" s="35"/>
      <c r="X149" s="40">
        <f t="shared" si="91"/>
        <v>0</v>
      </c>
      <c r="Y149" s="35"/>
      <c r="Z149" s="35"/>
      <c r="AA149" s="35"/>
      <c r="AB149" s="40">
        <f t="shared" si="92"/>
        <v>0</v>
      </c>
      <c r="AC149" s="35"/>
      <c r="AD149" s="35"/>
      <c r="AE149" s="35"/>
      <c r="AF149" s="40">
        <f t="shared" si="93"/>
        <v>0</v>
      </c>
      <c r="AG149" s="40">
        <f t="shared" si="88"/>
        <v>0</v>
      </c>
      <c r="AH149" s="41">
        <f t="shared" si="94"/>
        <v>0</v>
      </c>
      <c r="AI149" s="42">
        <f t="shared" si="89"/>
        <v>0</v>
      </c>
    </row>
    <row r="150" spans="1:35" ht="12.75" hidden="1" customHeight="1" outlineLevel="1">
      <c r="A150" s="16">
        <v>10</v>
      </c>
      <c r="B150" s="32"/>
      <c r="C150" s="31"/>
      <c r="D150" s="32"/>
      <c r="E150" s="32"/>
      <c r="F150" s="32"/>
      <c r="G150" s="31"/>
      <c r="H150" s="31"/>
      <c r="I150" s="29"/>
      <c r="J150" s="34"/>
      <c r="K150" s="32"/>
      <c r="L150" s="35"/>
      <c r="M150" s="35"/>
      <c r="N150" s="35"/>
      <c r="O150" s="32"/>
      <c r="P150" s="32"/>
      <c r="Q150" s="35"/>
      <c r="R150" s="35"/>
      <c r="S150" s="35"/>
      <c r="T150" s="40">
        <f t="shared" si="90"/>
        <v>0</v>
      </c>
      <c r="U150" s="35"/>
      <c r="V150" s="35"/>
      <c r="W150" s="35"/>
      <c r="X150" s="40">
        <f t="shared" si="91"/>
        <v>0</v>
      </c>
      <c r="Y150" s="35"/>
      <c r="Z150" s="35"/>
      <c r="AA150" s="35"/>
      <c r="AB150" s="40">
        <f t="shared" si="92"/>
        <v>0</v>
      </c>
      <c r="AC150" s="35"/>
      <c r="AD150" s="35"/>
      <c r="AE150" s="35"/>
      <c r="AF150" s="40">
        <f t="shared" si="93"/>
        <v>0</v>
      </c>
      <c r="AG150" s="40">
        <f t="shared" si="88"/>
        <v>0</v>
      </c>
      <c r="AH150" s="41">
        <f t="shared" si="94"/>
        <v>0</v>
      </c>
      <c r="AI150" s="42">
        <f t="shared" si="89"/>
        <v>0</v>
      </c>
    </row>
    <row r="151" spans="1:35" ht="12.75" customHeight="1" collapsed="1">
      <c r="A151" s="181" t="s">
        <v>70</v>
      </c>
      <c r="B151" s="182"/>
      <c r="C151" s="182"/>
      <c r="D151" s="182"/>
      <c r="E151" s="182"/>
      <c r="F151" s="182"/>
      <c r="G151" s="182"/>
      <c r="H151" s="183"/>
      <c r="I151" s="55">
        <f>SUM(I141:I150)</f>
        <v>0</v>
      </c>
      <c r="J151" s="55">
        <f>SUM(J141:J150)</f>
        <v>0</v>
      </c>
      <c r="K151" s="56"/>
      <c r="L151" s="55">
        <f>SUM(L141:L150)</f>
        <v>0</v>
      </c>
      <c r="M151" s="55">
        <f>SUM(M141:M150)</f>
        <v>0</v>
      </c>
      <c r="N151" s="55">
        <f>SUM(N141:N150)</f>
        <v>0</v>
      </c>
      <c r="O151" s="57"/>
      <c r="P151" s="59"/>
      <c r="Q151" s="55">
        <f t="shared" ref="Q151:AG151" si="95">SUM(Q141:Q150)</f>
        <v>0</v>
      </c>
      <c r="R151" s="55">
        <f t="shared" si="95"/>
        <v>0</v>
      </c>
      <c r="S151" s="55">
        <f t="shared" si="95"/>
        <v>0</v>
      </c>
      <c r="T151" s="60">
        <f t="shared" si="95"/>
        <v>0</v>
      </c>
      <c r="U151" s="55">
        <f t="shared" si="95"/>
        <v>0</v>
      </c>
      <c r="V151" s="55">
        <f t="shared" si="95"/>
        <v>0</v>
      </c>
      <c r="W151" s="55">
        <f t="shared" si="95"/>
        <v>0</v>
      </c>
      <c r="X151" s="60">
        <f t="shared" si="95"/>
        <v>0</v>
      </c>
      <c r="Y151" s="55">
        <f t="shared" si="95"/>
        <v>0</v>
      </c>
      <c r="Z151" s="55">
        <f t="shared" si="95"/>
        <v>0</v>
      </c>
      <c r="AA151" s="55">
        <f t="shared" si="95"/>
        <v>0</v>
      </c>
      <c r="AB151" s="60">
        <f t="shared" si="95"/>
        <v>0</v>
      </c>
      <c r="AC151" s="55">
        <f t="shared" si="95"/>
        <v>0</v>
      </c>
      <c r="AD151" s="55">
        <f t="shared" si="95"/>
        <v>0</v>
      </c>
      <c r="AE151" s="55">
        <f t="shared" si="95"/>
        <v>0</v>
      </c>
      <c r="AF151" s="60">
        <f t="shared" si="95"/>
        <v>0</v>
      </c>
      <c r="AG151" s="53">
        <f t="shared" si="95"/>
        <v>0</v>
      </c>
      <c r="AH151" s="54">
        <f>IF(ISERROR(AG151/I151),0,AG151/I151)</f>
        <v>0</v>
      </c>
      <c r="AI151" s="54">
        <f>IF(ISERROR(AG151/$AG$191),0,AG151/$AG$191)</f>
        <v>0</v>
      </c>
    </row>
    <row r="152" spans="1:35" ht="12.75" customHeight="1">
      <c r="A152" s="36"/>
      <c r="B152" s="187" t="s">
        <v>71</v>
      </c>
      <c r="C152" s="188"/>
      <c r="D152" s="189"/>
      <c r="E152" s="18"/>
      <c r="F152" s="19"/>
      <c r="G152" s="20"/>
      <c r="H152" s="20"/>
      <c r="I152" s="21"/>
      <c r="J152" s="22"/>
      <c r="K152" s="23"/>
      <c r="L152" s="24"/>
      <c r="M152" s="24"/>
      <c r="N152" s="24"/>
      <c r="O152" s="19"/>
      <c r="P152" s="25"/>
      <c r="Q152" s="22"/>
      <c r="R152" s="22"/>
      <c r="S152" s="22"/>
      <c r="T152" s="22"/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F152" s="22"/>
      <c r="AG152" s="22"/>
      <c r="AH152" s="26"/>
      <c r="AI152" s="26"/>
    </row>
    <row r="153" spans="1:35" ht="12.75" hidden="1" customHeight="1" outlineLevel="1">
      <c r="A153" s="16">
        <v>1</v>
      </c>
      <c r="B153" s="28"/>
      <c r="C153" s="27"/>
      <c r="D153" s="28"/>
      <c r="E153" s="28"/>
      <c r="F153" s="28"/>
      <c r="G153" s="27"/>
      <c r="H153" s="27"/>
      <c r="I153" s="29"/>
      <c r="J153" s="30"/>
      <c r="K153" s="28"/>
      <c r="L153" s="35"/>
      <c r="M153" s="35"/>
      <c r="N153" s="35"/>
      <c r="O153" s="28"/>
      <c r="P153" s="28"/>
      <c r="Q153" s="35"/>
      <c r="R153" s="35"/>
      <c r="S153" s="35"/>
      <c r="T153" s="40">
        <f>SUM(Q153:S153)</f>
        <v>0</v>
      </c>
      <c r="U153" s="35"/>
      <c r="V153" s="35"/>
      <c r="W153" s="35"/>
      <c r="X153" s="40">
        <f>SUM(U153:W153)</f>
        <v>0</v>
      </c>
      <c r="Y153" s="35"/>
      <c r="Z153" s="35"/>
      <c r="AA153" s="35"/>
      <c r="AB153" s="40">
        <f>SUM(Y153:AA153)</f>
        <v>0</v>
      </c>
      <c r="AC153" s="35"/>
      <c r="AD153" s="35"/>
      <c r="AE153" s="35"/>
      <c r="AF153" s="40">
        <f>SUM(AC153:AE153)</f>
        <v>0</v>
      </c>
      <c r="AG153" s="40">
        <f t="shared" ref="AG153:AG162" si="96">SUM(T153,X153,AB153,AF153)</f>
        <v>0</v>
      </c>
      <c r="AH153" s="41">
        <f>IF(ISERROR(AG153/I153),0,AG153/I153)</f>
        <v>0</v>
      </c>
      <c r="AI153" s="42">
        <f t="shared" ref="AI153:AI162" si="97">IF(ISERROR(AG153/$AG$191),"-",AG153/$AG$191)</f>
        <v>0</v>
      </c>
    </row>
    <row r="154" spans="1:35" ht="12.75" hidden="1" customHeight="1" outlineLevel="1">
      <c r="A154" s="16">
        <v>2</v>
      </c>
      <c r="B154" s="32"/>
      <c r="C154" s="31"/>
      <c r="D154" s="32"/>
      <c r="E154" s="32"/>
      <c r="F154" s="32"/>
      <c r="G154" s="31"/>
      <c r="H154" s="31"/>
      <c r="I154" s="29"/>
      <c r="J154" s="33"/>
      <c r="K154" s="32"/>
      <c r="L154" s="35"/>
      <c r="M154" s="35"/>
      <c r="N154" s="35"/>
      <c r="O154" s="32"/>
      <c r="P154" s="32"/>
      <c r="Q154" s="35"/>
      <c r="R154" s="35"/>
      <c r="S154" s="35"/>
      <c r="T154" s="40">
        <f t="shared" ref="T154:T162" si="98">SUM(Q154:S154)</f>
        <v>0</v>
      </c>
      <c r="U154" s="35"/>
      <c r="V154" s="35"/>
      <c r="W154" s="35"/>
      <c r="X154" s="40">
        <f t="shared" ref="X154:X162" si="99">SUM(U154:W154)</f>
        <v>0</v>
      </c>
      <c r="Y154" s="35"/>
      <c r="Z154" s="35"/>
      <c r="AA154" s="35"/>
      <c r="AB154" s="40">
        <f t="shared" ref="AB154:AB162" si="100">SUM(Y154:AA154)</f>
        <v>0</v>
      </c>
      <c r="AC154" s="35"/>
      <c r="AD154" s="35"/>
      <c r="AE154" s="35"/>
      <c r="AF154" s="40">
        <f t="shared" ref="AF154:AF162" si="101">SUM(AC154:AE154)</f>
        <v>0</v>
      </c>
      <c r="AG154" s="40">
        <f t="shared" si="96"/>
        <v>0</v>
      </c>
      <c r="AH154" s="41">
        <f t="shared" ref="AH154:AH162" si="102">IF(ISERROR(AG154/I154),0,AG154/I154)</f>
        <v>0</v>
      </c>
      <c r="AI154" s="42">
        <f t="shared" si="97"/>
        <v>0</v>
      </c>
    </row>
    <row r="155" spans="1:35" ht="12.75" hidden="1" customHeight="1" outlineLevel="1">
      <c r="A155" s="16">
        <v>3</v>
      </c>
      <c r="B155" s="32"/>
      <c r="C155" s="31"/>
      <c r="D155" s="32"/>
      <c r="E155" s="32"/>
      <c r="F155" s="32"/>
      <c r="G155" s="31"/>
      <c r="H155" s="31"/>
      <c r="I155" s="29"/>
      <c r="J155" s="33"/>
      <c r="K155" s="32"/>
      <c r="L155" s="35"/>
      <c r="M155" s="35"/>
      <c r="N155" s="35"/>
      <c r="O155" s="32"/>
      <c r="P155" s="32"/>
      <c r="Q155" s="35"/>
      <c r="R155" s="35"/>
      <c r="S155" s="35"/>
      <c r="T155" s="40">
        <f t="shared" si="98"/>
        <v>0</v>
      </c>
      <c r="U155" s="35"/>
      <c r="V155" s="35"/>
      <c r="W155" s="35"/>
      <c r="X155" s="40">
        <f t="shared" si="99"/>
        <v>0</v>
      </c>
      <c r="Y155" s="35"/>
      <c r="Z155" s="35"/>
      <c r="AA155" s="35"/>
      <c r="AB155" s="40">
        <f t="shared" si="100"/>
        <v>0</v>
      </c>
      <c r="AC155" s="35"/>
      <c r="AD155" s="35"/>
      <c r="AE155" s="35"/>
      <c r="AF155" s="40">
        <f t="shared" si="101"/>
        <v>0</v>
      </c>
      <c r="AG155" s="40">
        <f t="shared" si="96"/>
        <v>0</v>
      </c>
      <c r="AH155" s="41">
        <f t="shared" si="102"/>
        <v>0</v>
      </c>
      <c r="AI155" s="42">
        <f t="shared" si="97"/>
        <v>0</v>
      </c>
    </row>
    <row r="156" spans="1:35" ht="12.75" hidden="1" customHeight="1" outlineLevel="1">
      <c r="A156" s="16">
        <v>4</v>
      </c>
      <c r="B156" s="32"/>
      <c r="C156" s="31"/>
      <c r="D156" s="32"/>
      <c r="E156" s="32"/>
      <c r="F156" s="32"/>
      <c r="G156" s="31"/>
      <c r="H156" s="31"/>
      <c r="I156" s="29"/>
      <c r="J156" s="33"/>
      <c r="K156" s="32"/>
      <c r="L156" s="35"/>
      <c r="M156" s="35"/>
      <c r="N156" s="35"/>
      <c r="O156" s="32"/>
      <c r="P156" s="32"/>
      <c r="Q156" s="35"/>
      <c r="R156" s="35"/>
      <c r="S156" s="35"/>
      <c r="T156" s="40">
        <f t="shared" si="98"/>
        <v>0</v>
      </c>
      <c r="U156" s="35"/>
      <c r="V156" s="35"/>
      <c r="W156" s="35"/>
      <c r="X156" s="40">
        <f t="shared" si="99"/>
        <v>0</v>
      </c>
      <c r="Y156" s="35"/>
      <c r="Z156" s="35"/>
      <c r="AA156" s="35"/>
      <c r="AB156" s="40">
        <f t="shared" si="100"/>
        <v>0</v>
      </c>
      <c r="AC156" s="35"/>
      <c r="AD156" s="35"/>
      <c r="AE156" s="35"/>
      <c r="AF156" s="40">
        <f t="shared" si="101"/>
        <v>0</v>
      </c>
      <c r="AG156" s="40">
        <f t="shared" si="96"/>
        <v>0</v>
      </c>
      <c r="AH156" s="41">
        <f t="shared" si="102"/>
        <v>0</v>
      </c>
      <c r="AI156" s="42">
        <f t="shared" si="97"/>
        <v>0</v>
      </c>
    </row>
    <row r="157" spans="1:35" ht="12.75" hidden="1" customHeight="1" outlineLevel="1">
      <c r="A157" s="16">
        <v>5</v>
      </c>
      <c r="B157" s="32"/>
      <c r="C157" s="31"/>
      <c r="D157" s="32"/>
      <c r="E157" s="32"/>
      <c r="F157" s="32"/>
      <c r="G157" s="31"/>
      <c r="H157" s="31"/>
      <c r="I157" s="29"/>
      <c r="J157" s="33"/>
      <c r="K157" s="32"/>
      <c r="L157" s="35"/>
      <c r="M157" s="35"/>
      <c r="N157" s="35"/>
      <c r="O157" s="32"/>
      <c r="P157" s="32"/>
      <c r="Q157" s="35"/>
      <c r="R157" s="35"/>
      <c r="S157" s="35"/>
      <c r="T157" s="40">
        <f t="shared" si="98"/>
        <v>0</v>
      </c>
      <c r="U157" s="35"/>
      <c r="V157" s="35"/>
      <c r="W157" s="35"/>
      <c r="X157" s="40">
        <f t="shared" si="99"/>
        <v>0</v>
      </c>
      <c r="Y157" s="35"/>
      <c r="Z157" s="35"/>
      <c r="AA157" s="35"/>
      <c r="AB157" s="40">
        <f t="shared" si="100"/>
        <v>0</v>
      </c>
      <c r="AC157" s="35"/>
      <c r="AD157" s="35"/>
      <c r="AE157" s="35"/>
      <c r="AF157" s="40">
        <f t="shared" si="101"/>
        <v>0</v>
      </c>
      <c r="AG157" s="40">
        <f t="shared" si="96"/>
        <v>0</v>
      </c>
      <c r="AH157" s="41">
        <f t="shared" si="102"/>
        <v>0</v>
      </c>
      <c r="AI157" s="42">
        <f t="shared" si="97"/>
        <v>0</v>
      </c>
    </row>
    <row r="158" spans="1:35" ht="12.75" hidden="1" customHeight="1" outlineLevel="1">
      <c r="A158" s="16">
        <v>6</v>
      </c>
      <c r="B158" s="32"/>
      <c r="C158" s="31"/>
      <c r="D158" s="32"/>
      <c r="E158" s="32"/>
      <c r="F158" s="32"/>
      <c r="G158" s="31"/>
      <c r="H158" s="31"/>
      <c r="I158" s="29"/>
      <c r="J158" s="33"/>
      <c r="K158" s="32"/>
      <c r="L158" s="35"/>
      <c r="M158" s="35"/>
      <c r="N158" s="35"/>
      <c r="O158" s="32"/>
      <c r="P158" s="32"/>
      <c r="Q158" s="35"/>
      <c r="R158" s="35"/>
      <c r="S158" s="35"/>
      <c r="T158" s="40">
        <f t="shared" si="98"/>
        <v>0</v>
      </c>
      <c r="U158" s="35"/>
      <c r="V158" s="35"/>
      <c r="W158" s="35"/>
      <c r="X158" s="40">
        <f t="shared" si="99"/>
        <v>0</v>
      </c>
      <c r="Y158" s="35"/>
      <c r="Z158" s="35"/>
      <c r="AA158" s="35"/>
      <c r="AB158" s="40">
        <f t="shared" si="100"/>
        <v>0</v>
      </c>
      <c r="AC158" s="35"/>
      <c r="AD158" s="35"/>
      <c r="AE158" s="35"/>
      <c r="AF158" s="40">
        <f t="shared" si="101"/>
        <v>0</v>
      </c>
      <c r="AG158" s="40">
        <f t="shared" si="96"/>
        <v>0</v>
      </c>
      <c r="AH158" s="41">
        <f t="shared" si="102"/>
        <v>0</v>
      </c>
      <c r="AI158" s="42">
        <f t="shared" si="97"/>
        <v>0</v>
      </c>
    </row>
    <row r="159" spans="1:35" ht="12.75" hidden="1" customHeight="1" outlineLevel="1">
      <c r="A159" s="16">
        <v>7</v>
      </c>
      <c r="B159" s="32"/>
      <c r="C159" s="31"/>
      <c r="D159" s="32"/>
      <c r="E159" s="32"/>
      <c r="F159" s="32"/>
      <c r="G159" s="31"/>
      <c r="H159" s="31"/>
      <c r="I159" s="29"/>
      <c r="J159" s="33"/>
      <c r="K159" s="32"/>
      <c r="L159" s="35"/>
      <c r="M159" s="35"/>
      <c r="N159" s="35"/>
      <c r="O159" s="32"/>
      <c r="P159" s="32"/>
      <c r="Q159" s="35"/>
      <c r="R159" s="35"/>
      <c r="S159" s="35"/>
      <c r="T159" s="40">
        <f t="shared" si="98"/>
        <v>0</v>
      </c>
      <c r="U159" s="35"/>
      <c r="V159" s="35"/>
      <c r="W159" s="35"/>
      <c r="X159" s="40">
        <f t="shared" si="99"/>
        <v>0</v>
      </c>
      <c r="Y159" s="35"/>
      <c r="Z159" s="35"/>
      <c r="AA159" s="35"/>
      <c r="AB159" s="40">
        <f t="shared" si="100"/>
        <v>0</v>
      </c>
      <c r="AC159" s="35"/>
      <c r="AD159" s="35"/>
      <c r="AE159" s="35"/>
      <c r="AF159" s="40">
        <f t="shared" si="101"/>
        <v>0</v>
      </c>
      <c r="AG159" s="40">
        <f t="shared" si="96"/>
        <v>0</v>
      </c>
      <c r="AH159" s="41">
        <f t="shared" si="102"/>
        <v>0</v>
      </c>
      <c r="AI159" s="42">
        <f t="shared" si="97"/>
        <v>0</v>
      </c>
    </row>
    <row r="160" spans="1:35" ht="12.75" hidden="1" customHeight="1" outlineLevel="1">
      <c r="A160" s="16">
        <v>8</v>
      </c>
      <c r="B160" s="32"/>
      <c r="C160" s="31"/>
      <c r="D160" s="32"/>
      <c r="E160" s="32"/>
      <c r="F160" s="32"/>
      <c r="G160" s="31"/>
      <c r="H160" s="31"/>
      <c r="I160" s="29"/>
      <c r="J160" s="33"/>
      <c r="K160" s="32"/>
      <c r="L160" s="35"/>
      <c r="M160" s="35"/>
      <c r="N160" s="35"/>
      <c r="O160" s="32"/>
      <c r="P160" s="32"/>
      <c r="Q160" s="35"/>
      <c r="R160" s="35"/>
      <c r="S160" s="35"/>
      <c r="T160" s="40">
        <f t="shared" si="98"/>
        <v>0</v>
      </c>
      <c r="U160" s="35"/>
      <c r="V160" s="35"/>
      <c r="W160" s="35"/>
      <c r="X160" s="40">
        <f t="shared" si="99"/>
        <v>0</v>
      </c>
      <c r="Y160" s="35"/>
      <c r="Z160" s="35"/>
      <c r="AA160" s="35"/>
      <c r="AB160" s="40">
        <f t="shared" si="100"/>
        <v>0</v>
      </c>
      <c r="AC160" s="35"/>
      <c r="AD160" s="35"/>
      <c r="AE160" s="35"/>
      <c r="AF160" s="40">
        <f t="shared" si="101"/>
        <v>0</v>
      </c>
      <c r="AG160" s="40">
        <f t="shared" si="96"/>
        <v>0</v>
      </c>
      <c r="AH160" s="41">
        <f t="shared" si="102"/>
        <v>0</v>
      </c>
      <c r="AI160" s="42">
        <f t="shared" si="97"/>
        <v>0</v>
      </c>
    </row>
    <row r="161" spans="1:35" ht="12.75" hidden="1" customHeight="1" outlineLevel="1">
      <c r="A161" s="16">
        <v>9</v>
      </c>
      <c r="B161" s="32"/>
      <c r="C161" s="31"/>
      <c r="D161" s="32"/>
      <c r="E161" s="32"/>
      <c r="F161" s="32"/>
      <c r="G161" s="31"/>
      <c r="H161" s="31"/>
      <c r="I161" s="29"/>
      <c r="J161" s="33"/>
      <c r="K161" s="32"/>
      <c r="L161" s="35"/>
      <c r="M161" s="35"/>
      <c r="N161" s="35"/>
      <c r="O161" s="32"/>
      <c r="P161" s="32"/>
      <c r="Q161" s="35"/>
      <c r="R161" s="35"/>
      <c r="S161" s="35"/>
      <c r="T161" s="40">
        <f t="shared" si="98"/>
        <v>0</v>
      </c>
      <c r="U161" s="35"/>
      <c r="V161" s="35"/>
      <c r="W161" s="35"/>
      <c r="X161" s="40">
        <f t="shared" si="99"/>
        <v>0</v>
      </c>
      <c r="Y161" s="35"/>
      <c r="Z161" s="35"/>
      <c r="AA161" s="35"/>
      <c r="AB161" s="40">
        <f t="shared" si="100"/>
        <v>0</v>
      </c>
      <c r="AC161" s="35"/>
      <c r="AD161" s="35"/>
      <c r="AE161" s="35"/>
      <c r="AF161" s="40">
        <f t="shared" si="101"/>
        <v>0</v>
      </c>
      <c r="AG161" s="40">
        <f t="shared" si="96"/>
        <v>0</v>
      </c>
      <c r="AH161" s="41">
        <f t="shared" si="102"/>
        <v>0</v>
      </c>
      <c r="AI161" s="42">
        <f t="shared" si="97"/>
        <v>0</v>
      </c>
    </row>
    <row r="162" spans="1:35" ht="12.75" hidden="1" customHeight="1" outlineLevel="1">
      <c r="A162" s="16">
        <v>10</v>
      </c>
      <c r="B162" s="32"/>
      <c r="C162" s="31"/>
      <c r="D162" s="32"/>
      <c r="E162" s="32"/>
      <c r="F162" s="32"/>
      <c r="G162" s="31"/>
      <c r="H162" s="31"/>
      <c r="I162" s="29"/>
      <c r="J162" s="34"/>
      <c r="K162" s="32"/>
      <c r="L162" s="35"/>
      <c r="M162" s="35"/>
      <c r="N162" s="35"/>
      <c r="O162" s="32"/>
      <c r="P162" s="32"/>
      <c r="Q162" s="35"/>
      <c r="R162" s="35"/>
      <c r="S162" s="35"/>
      <c r="T162" s="40">
        <f t="shared" si="98"/>
        <v>0</v>
      </c>
      <c r="U162" s="35"/>
      <c r="V162" s="35"/>
      <c r="W162" s="35"/>
      <c r="X162" s="40">
        <f t="shared" si="99"/>
        <v>0</v>
      </c>
      <c r="Y162" s="35"/>
      <c r="Z162" s="35"/>
      <c r="AA162" s="35"/>
      <c r="AB162" s="40">
        <f t="shared" si="100"/>
        <v>0</v>
      </c>
      <c r="AC162" s="35"/>
      <c r="AD162" s="35"/>
      <c r="AE162" s="35"/>
      <c r="AF162" s="40">
        <f t="shared" si="101"/>
        <v>0</v>
      </c>
      <c r="AG162" s="40">
        <f t="shared" si="96"/>
        <v>0</v>
      </c>
      <c r="AH162" s="41">
        <f t="shared" si="102"/>
        <v>0</v>
      </c>
      <c r="AI162" s="42">
        <f t="shared" si="97"/>
        <v>0</v>
      </c>
    </row>
    <row r="163" spans="1:35" ht="12.75" customHeight="1" collapsed="1">
      <c r="A163" s="181" t="s">
        <v>72</v>
      </c>
      <c r="B163" s="182"/>
      <c r="C163" s="182"/>
      <c r="D163" s="182"/>
      <c r="E163" s="182"/>
      <c r="F163" s="182"/>
      <c r="G163" s="182"/>
      <c r="H163" s="183"/>
      <c r="I163" s="55">
        <f>SUM(I153:I162)</f>
        <v>0</v>
      </c>
      <c r="J163" s="55">
        <f>SUM(J153:J162)</f>
        <v>0</v>
      </c>
      <c r="K163" s="56"/>
      <c r="L163" s="55">
        <f>SUM(L153:L162)</f>
        <v>0</v>
      </c>
      <c r="M163" s="55">
        <f>SUM(M153:M162)</f>
        <v>0</v>
      </c>
      <c r="N163" s="55">
        <f>SUM(N153:N162)</f>
        <v>0</v>
      </c>
      <c r="O163" s="57"/>
      <c r="P163" s="59"/>
      <c r="Q163" s="55">
        <f t="shared" ref="Q163:AG163" si="103">SUM(Q153:Q162)</f>
        <v>0</v>
      </c>
      <c r="R163" s="55">
        <f t="shared" si="103"/>
        <v>0</v>
      </c>
      <c r="S163" s="55">
        <f t="shared" si="103"/>
        <v>0</v>
      </c>
      <c r="T163" s="60">
        <f t="shared" si="103"/>
        <v>0</v>
      </c>
      <c r="U163" s="55">
        <f t="shared" si="103"/>
        <v>0</v>
      </c>
      <c r="V163" s="55">
        <f t="shared" si="103"/>
        <v>0</v>
      </c>
      <c r="W163" s="55">
        <f t="shared" si="103"/>
        <v>0</v>
      </c>
      <c r="X163" s="60">
        <f t="shared" si="103"/>
        <v>0</v>
      </c>
      <c r="Y163" s="55">
        <f t="shared" si="103"/>
        <v>0</v>
      </c>
      <c r="Z163" s="55">
        <f t="shared" si="103"/>
        <v>0</v>
      </c>
      <c r="AA163" s="55">
        <f t="shared" si="103"/>
        <v>0</v>
      </c>
      <c r="AB163" s="60">
        <f t="shared" si="103"/>
        <v>0</v>
      </c>
      <c r="AC163" s="55">
        <f t="shared" si="103"/>
        <v>0</v>
      </c>
      <c r="AD163" s="55">
        <f t="shared" si="103"/>
        <v>0</v>
      </c>
      <c r="AE163" s="55">
        <f t="shared" si="103"/>
        <v>0</v>
      </c>
      <c r="AF163" s="60">
        <f t="shared" si="103"/>
        <v>0</v>
      </c>
      <c r="AG163" s="53">
        <f t="shared" si="103"/>
        <v>0</v>
      </c>
      <c r="AH163" s="54">
        <f>IF(ISERROR(AG163/I163),0,AG163/I163)</f>
        <v>0</v>
      </c>
      <c r="AI163" s="54">
        <f>IF(ISERROR(AG163/$AG$191),0,AG163/$AG$191)</f>
        <v>0</v>
      </c>
    </row>
    <row r="164" spans="1:35" ht="12.75" customHeight="1">
      <c r="A164" s="36"/>
      <c r="B164" s="187" t="s">
        <v>20</v>
      </c>
      <c r="C164" s="188"/>
      <c r="D164" s="189"/>
      <c r="E164" s="18"/>
      <c r="F164" s="19"/>
      <c r="G164" s="20"/>
      <c r="H164" s="20"/>
      <c r="I164" s="21"/>
      <c r="J164" s="22"/>
      <c r="K164" s="23"/>
      <c r="L164" s="24"/>
      <c r="M164" s="24"/>
      <c r="N164" s="24"/>
      <c r="O164" s="19"/>
      <c r="P164" s="25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6"/>
      <c r="AI164" s="26"/>
    </row>
    <row r="165" spans="1:35" ht="12.75" hidden="1" customHeight="1" outlineLevel="1">
      <c r="A165" s="16">
        <v>1</v>
      </c>
      <c r="B165" s="28"/>
      <c r="C165" s="27"/>
      <c r="D165" s="28"/>
      <c r="E165" s="28"/>
      <c r="F165" s="28"/>
      <c r="G165" s="27"/>
      <c r="H165" s="27"/>
      <c r="I165" s="29"/>
      <c r="J165" s="30"/>
      <c r="K165" s="28"/>
      <c r="L165" s="35"/>
      <c r="M165" s="35"/>
      <c r="N165" s="35"/>
      <c r="O165" s="28"/>
      <c r="P165" s="28"/>
      <c r="Q165" s="35"/>
      <c r="R165" s="35"/>
      <c r="S165" s="35"/>
      <c r="T165" s="40">
        <f>SUM(Q165:S165)</f>
        <v>0</v>
      </c>
      <c r="U165" s="35"/>
      <c r="V165" s="35"/>
      <c r="W165" s="35"/>
      <c r="X165" s="40">
        <f>SUM(U165:W165)</f>
        <v>0</v>
      </c>
      <c r="Y165" s="35"/>
      <c r="Z165" s="35"/>
      <c r="AA165" s="35"/>
      <c r="AB165" s="40">
        <f>SUM(Y165:AA165)</f>
        <v>0</v>
      </c>
      <c r="AC165" s="35"/>
      <c r="AD165" s="35"/>
      <c r="AE165" s="35"/>
      <c r="AF165" s="40">
        <f>SUM(AC165:AE165)</f>
        <v>0</v>
      </c>
      <c r="AG165" s="40">
        <f t="shared" ref="AG165:AG174" si="104">SUM(T165,X165,AB165,AF165)</f>
        <v>0</v>
      </c>
      <c r="AH165" s="41">
        <f>IF(ISERROR(AG165/I165),0,AG165/I165)</f>
        <v>0</v>
      </c>
      <c r="AI165" s="42">
        <f t="shared" ref="AI165:AI174" si="105">IF(ISERROR(AG165/$AG$191),"-",AG165/$AG$191)</f>
        <v>0</v>
      </c>
    </row>
    <row r="166" spans="1:35" ht="12.75" hidden="1" customHeight="1" outlineLevel="1">
      <c r="A166" s="16">
        <v>2</v>
      </c>
      <c r="B166" s="32"/>
      <c r="C166" s="31"/>
      <c r="D166" s="32"/>
      <c r="E166" s="32"/>
      <c r="F166" s="32"/>
      <c r="G166" s="31"/>
      <c r="H166" s="31"/>
      <c r="I166" s="29"/>
      <c r="J166" s="33"/>
      <c r="K166" s="32"/>
      <c r="L166" s="35"/>
      <c r="M166" s="35"/>
      <c r="N166" s="35"/>
      <c r="O166" s="32"/>
      <c r="P166" s="32"/>
      <c r="Q166" s="35"/>
      <c r="R166" s="35"/>
      <c r="S166" s="35"/>
      <c r="T166" s="40">
        <f t="shared" ref="T166:T174" si="106">SUM(Q166:S166)</f>
        <v>0</v>
      </c>
      <c r="U166" s="35"/>
      <c r="V166" s="35"/>
      <c r="W166" s="35"/>
      <c r="X166" s="40">
        <f t="shared" ref="X166:X174" si="107">SUM(U166:W166)</f>
        <v>0</v>
      </c>
      <c r="Y166" s="35"/>
      <c r="Z166" s="35"/>
      <c r="AA166" s="35"/>
      <c r="AB166" s="40">
        <f t="shared" ref="AB166:AB174" si="108">SUM(Y166:AA166)</f>
        <v>0</v>
      </c>
      <c r="AC166" s="35"/>
      <c r="AD166" s="35"/>
      <c r="AE166" s="35"/>
      <c r="AF166" s="40">
        <f t="shared" ref="AF166:AF174" si="109">SUM(AC166:AE166)</f>
        <v>0</v>
      </c>
      <c r="AG166" s="40">
        <f t="shared" si="104"/>
        <v>0</v>
      </c>
      <c r="AH166" s="41">
        <f t="shared" ref="AH166:AH174" si="110">IF(ISERROR(AG166/I166),0,AG166/I166)</f>
        <v>0</v>
      </c>
      <c r="AI166" s="42">
        <f t="shared" si="105"/>
        <v>0</v>
      </c>
    </row>
    <row r="167" spans="1:35" ht="12.75" hidden="1" customHeight="1" outlineLevel="1">
      <c r="A167" s="16">
        <v>3</v>
      </c>
      <c r="B167" s="32"/>
      <c r="C167" s="31"/>
      <c r="D167" s="32"/>
      <c r="E167" s="32"/>
      <c r="F167" s="32"/>
      <c r="G167" s="31"/>
      <c r="H167" s="31"/>
      <c r="I167" s="29"/>
      <c r="J167" s="33"/>
      <c r="K167" s="32"/>
      <c r="L167" s="35"/>
      <c r="M167" s="35"/>
      <c r="N167" s="35"/>
      <c r="O167" s="32"/>
      <c r="P167" s="32"/>
      <c r="Q167" s="35"/>
      <c r="R167" s="35"/>
      <c r="S167" s="35"/>
      <c r="T167" s="40">
        <f t="shared" si="106"/>
        <v>0</v>
      </c>
      <c r="U167" s="35"/>
      <c r="V167" s="35"/>
      <c r="W167" s="35"/>
      <c r="X167" s="40">
        <f t="shared" si="107"/>
        <v>0</v>
      </c>
      <c r="Y167" s="35"/>
      <c r="Z167" s="35"/>
      <c r="AA167" s="35"/>
      <c r="AB167" s="40">
        <f t="shared" si="108"/>
        <v>0</v>
      </c>
      <c r="AC167" s="35"/>
      <c r="AD167" s="35"/>
      <c r="AE167" s="35"/>
      <c r="AF167" s="40">
        <f t="shared" si="109"/>
        <v>0</v>
      </c>
      <c r="AG167" s="40">
        <f t="shared" si="104"/>
        <v>0</v>
      </c>
      <c r="AH167" s="41">
        <f t="shared" si="110"/>
        <v>0</v>
      </c>
      <c r="AI167" s="42">
        <f t="shared" si="105"/>
        <v>0</v>
      </c>
    </row>
    <row r="168" spans="1:35" ht="12.75" hidden="1" customHeight="1" outlineLevel="1">
      <c r="A168" s="16">
        <v>4</v>
      </c>
      <c r="B168" s="32"/>
      <c r="C168" s="31"/>
      <c r="D168" s="32"/>
      <c r="E168" s="32"/>
      <c r="F168" s="32"/>
      <c r="G168" s="31"/>
      <c r="H168" s="31"/>
      <c r="I168" s="29"/>
      <c r="J168" s="33"/>
      <c r="K168" s="32"/>
      <c r="L168" s="35"/>
      <c r="M168" s="35"/>
      <c r="N168" s="35"/>
      <c r="O168" s="32"/>
      <c r="P168" s="32"/>
      <c r="Q168" s="35"/>
      <c r="R168" s="35"/>
      <c r="S168" s="35"/>
      <c r="T168" s="40">
        <f t="shared" si="106"/>
        <v>0</v>
      </c>
      <c r="U168" s="35"/>
      <c r="V168" s="35"/>
      <c r="W168" s="35"/>
      <c r="X168" s="40">
        <f t="shared" si="107"/>
        <v>0</v>
      </c>
      <c r="Y168" s="35"/>
      <c r="Z168" s="35"/>
      <c r="AA168" s="35"/>
      <c r="AB168" s="40">
        <f t="shared" si="108"/>
        <v>0</v>
      </c>
      <c r="AC168" s="35"/>
      <c r="AD168" s="35"/>
      <c r="AE168" s="35"/>
      <c r="AF168" s="40">
        <f t="shared" si="109"/>
        <v>0</v>
      </c>
      <c r="AG168" s="40">
        <f t="shared" si="104"/>
        <v>0</v>
      </c>
      <c r="AH168" s="41">
        <f t="shared" si="110"/>
        <v>0</v>
      </c>
      <c r="AI168" s="42">
        <f t="shared" si="105"/>
        <v>0</v>
      </c>
    </row>
    <row r="169" spans="1:35" ht="12.75" hidden="1" customHeight="1" outlineLevel="1">
      <c r="A169" s="16">
        <v>5</v>
      </c>
      <c r="B169" s="32"/>
      <c r="C169" s="31"/>
      <c r="D169" s="32"/>
      <c r="E169" s="32"/>
      <c r="F169" s="32"/>
      <c r="G169" s="31"/>
      <c r="H169" s="31"/>
      <c r="I169" s="29"/>
      <c r="J169" s="33"/>
      <c r="K169" s="32"/>
      <c r="L169" s="35"/>
      <c r="M169" s="35"/>
      <c r="N169" s="35"/>
      <c r="O169" s="32"/>
      <c r="P169" s="32"/>
      <c r="Q169" s="35"/>
      <c r="R169" s="35"/>
      <c r="S169" s="35"/>
      <c r="T169" s="40">
        <f t="shared" si="106"/>
        <v>0</v>
      </c>
      <c r="U169" s="35"/>
      <c r="V169" s="35"/>
      <c r="W169" s="35"/>
      <c r="X169" s="40">
        <f t="shared" si="107"/>
        <v>0</v>
      </c>
      <c r="Y169" s="35"/>
      <c r="Z169" s="35"/>
      <c r="AA169" s="35"/>
      <c r="AB169" s="40">
        <f t="shared" si="108"/>
        <v>0</v>
      </c>
      <c r="AC169" s="35"/>
      <c r="AD169" s="35"/>
      <c r="AE169" s="35"/>
      <c r="AF169" s="40">
        <f t="shared" si="109"/>
        <v>0</v>
      </c>
      <c r="AG169" s="40">
        <f t="shared" si="104"/>
        <v>0</v>
      </c>
      <c r="AH169" s="41">
        <f t="shared" si="110"/>
        <v>0</v>
      </c>
      <c r="AI169" s="42">
        <f t="shared" si="105"/>
        <v>0</v>
      </c>
    </row>
    <row r="170" spans="1:35" ht="12.75" hidden="1" customHeight="1" outlineLevel="1">
      <c r="A170" s="16">
        <v>6</v>
      </c>
      <c r="B170" s="32"/>
      <c r="C170" s="31"/>
      <c r="D170" s="32"/>
      <c r="E170" s="32"/>
      <c r="F170" s="32"/>
      <c r="G170" s="31"/>
      <c r="H170" s="31"/>
      <c r="I170" s="29"/>
      <c r="J170" s="33"/>
      <c r="K170" s="32"/>
      <c r="L170" s="35"/>
      <c r="M170" s="35"/>
      <c r="N170" s="35"/>
      <c r="O170" s="32"/>
      <c r="P170" s="32"/>
      <c r="Q170" s="35"/>
      <c r="R170" s="35"/>
      <c r="S170" s="35"/>
      <c r="T170" s="40">
        <f t="shared" si="106"/>
        <v>0</v>
      </c>
      <c r="U170" s="35"/>
      <c r="V170" s="35"/>
      <c r="W170" s="35"/>
      <c r="X170" s="40">
        <f t="shared" si="107"/>
        <v>0</v>
      </c>
      <c r="Y170" s="35"/>
      <c r="Z170" s="35"/>
      <c r="AA170" s="35"/>
      <c r="AB170" s="40">
        <f t="shared" si="108"/>
        <v>0</v>
      </c>
      <c r="AC170" s="35"/>
      <c r="AD170" s="35"/>
      <c r="AE170" s="35"/>
      <c r="AF170" s="40">
        <f t="shared" si="109"/>
        <v>0</v>
      </c>
      <c r="AG170" s="40">
        <f t="shared" si="104"/>
        <v>0</v>
      </c>
      <c r="AH170" s="41">
        <f t="shared" si="110"/>
        <v>0</v>
      </c>
      <c r="AI170" s="42">
        <f t="shared" si="105"/>
        <v>0</v>
      </c>
    </row>
    <row r="171" spans="1:35" ht="12.75" hidden="1" customHeight="1" outlineLevel="1">
      <c r="A171" s="16">
        <v>7</v>
      </c>
      <c r="B171" s="32"/>
      <c r="C171" s="31"/>
      <c r="D171" s="32"/>
      <c r="E171" s="32"/>
      <c r="F171" s="32"/>
      <c r="G171" s="31"/>
      <c r="H171" s="31"/>
      <c r="I171" s="29"/>
      <c r="J171" s="33"/>
      <c r="K171" s="32"/>
      <c r="L171" s="35"/>
      <c r="M171" s="35"/>
      <c r="N171" s="35"/>
      <c r="O171" s="32"/>
      <c r="P171" s="32"/>
      <c r="Q171" s="35"/>
      <c r="R171" s="35"/>
      <c r="S171" s="35"/>
      <c r="T171" s="40">
        <f t="shared" si="106"/>
        <v>0</v>
      </c>
      <c r="U171" s="35"/>
      <c r="V171" s="35"/>
      <c r="W171" s="35"/>
      <c r="X171" s="40">
        <f t="shared" si="107"/>
        <v>0</v>
      </c>
      <c r="Y171" s="35"/>
      <c r="Z171" s="35"/>
      <c r="AA171" s="35"/>
      <c r="AB171" s="40">
        <f t="shared" si="108"/>
        <v>0</v>
      </c>
      <c r="AC171" s="35"/>
      <c r="AD171" s="35"/>
      <c r="AE171" s="35"/>
      <c r="AF171" s="40">
        <f t="shared" si="109"/>
        <v>0</v>
      </c>
      <c r="AG171" s="40">
        <f t="shared" si="104"/>
        <v>0</v>
      </c>
      <c r="AH171" s="41">
        <f t="shared" si="110"/>
        <v>0</v>
      </c>
      <c r="AI171" s="42">
        <f t="shared" si="105"/>
        <v>0</v>
      </c>
    </row>
    <row r="172" spans="1:35" ht="12.75" hidden="1" customHeight="1" outlineLevel="1">
      <c r="A172" s="16">
        <v>8</v>
      </c>
      <c r="B172" s="32"/>
      <c r="C172" s="31"/>
      <c r="D172" s="32"/>
      <c r="E172" s="32"/>
      <c r="F172" s="32"/>
      <c r="G172" s="31"/>
      <c r="H172" s="31"/>
      <c r="I172" s="29"/>
      <c r="J172" s="33"/>
      <c r="K172" s="32"/>
      <c r="L172" s="35"/>
      <c r="M172" s="35"/>
      <c r="N172" s="35"/>
      <c r="O172" s="32"/>
      <c r="P172" s="32"/>
      <c r="Q172" s="35"/>
      <c r="R172" s="35"/>
      <c r="S172" s="35"/>
      <c r="T172" s="40">
        <f t="shared" si="106"/>
        <v>0</v>
      </c>
      <c r="U172" s="35"/>
      <c r="V172" s="35"/>
      <c r="W172" s="35"/>
      <c r="X172" s="40">
        <f t="shared" si="107"/>
        <v>0</v>
      </c>
      <c r="Y172" s="35"/>
      <c r="Z172" s="35"/>
      <c r="AA172" s="35"/>
      <c r="AB172" s="40">
        <f t="shared" si="108"/>
        <v>0</v>
      </c>
      <c r="AC172" s="35"/>
      <c r="AD172" s="35"/>
      <c r="AE172" s="35"/>
      <c r="AF172" s="40">
        <f t="shared" si="109"/>
        <v>0</v>
      </c>
      <c r="AG172" s="40">
        <f t="shared" si="104"/>
        <v>0</v>
      </c>
      <c r="AH172" s="41">
        <f t="shared" si="110"/>
        <v>0</v>
      </c>
      <c r="AI172" s="42">
        <f t="shared" si="105"/>
        <v>0</v>
      </c>
    </row>
    <row r="173" spans="1:35" ht="12.75" hidden="1" customHeight="1" outlineLevel="1">
      <c r="A173" s="16">
        <v>9</v>
      </c>
      <c r="B173" s="32"/>
      <c r="C173" s="31"/>
      <c r="D173" s="32"/>
      <c r="E173" s="32"/>
      <c r="F173" s="32"/>
      <c r="G173" s="31"/>
      <c r="H173" s="31"/>
      <c r="I173" s="29"/>
      <c r="J173" s="33"/>
      <c r="K173" s="32"/>
      <c r="L173" s="35"/>
      <c r="M173" s="35"/>
      <c r="N173" s="35"/>
      <c r="O173" s="32"/>
      <c r="P173" s="32"/>
      <c r="Q173" s="35"/>
      <c r="R173" s="35"/>
      <c r="S173" s="35"/>
      <c r="T173" s="40">
        <f t="shared" si="106"/>
        <v>0</v>
      </c>
      <c r="U173" s="35"/>
      <c r="V173" s="35"/>
      <c r="W173" s="35"/>
      <c r="X173" s="40">
        <f t="shared" si="107"/>
        <v>0</v>
      </c>
      <c r="Y173" s="35"/>
      <c r="Z173" s="35"/>
      <c r="AA173" s="35"/>
      <c r="AB173" s="40">
        <f t="shared" si="108"/>
        <v>0</v>
      </c>
      <c r="AC173" s="35"/>
      <c r="AD173" s="35"/>
      <c r="AE173" s="35"/>
      <c r="AF173" s="40">
        <f t="shared" si="109"/>
        <v>0</v>
      </c>
      <c r="AG173" s="40">
        <f t="shared" si="104"/>
        <v>0</v>
      </c>
      <c r="AH173" s="41">
        <f t="shared" si="110"/>
        <v>0</v>
      </c>
      <c r="AI173" s="42">
        <f t="shared" si="105"/>
        <v>0</v>
      </c>
    </row>
    <row r="174" spans="1:35" ht="12.75" hidden="1" customHeight="1" outlineLevel="1">
      <c r="A174" s="16">
        <v>10</v>
      </c>
      <c r="B174" s="32"/>
      <c r="C174" s="31"/>
      <c r="D174" s="32"/>
      <c r="E174" s="32"/>
      <c r="F174" s="32"/>
      <c r="G174" s="31"/>
      <c r="H174" s="31"/>
      <c r="I174" s="29"/>
      <c r="J174" s="34"/>
      <c r="K174" s="32"/>
      <c r="L174" s="35"/>
      <c r="M174" s="35"/>
      <c r="N174" s="35"/>
      <c r="O174" s="32"/>
      <c r="P174" s="32"/>
      <c r="Q174" s="35"/>
      <c r="R174" s="35"/>
      <c r="S174" s="35"/>
      <c r="T174" s="40">
        <f t="shared" si="106"/>
        <v>0</v>
      </c>
      <c r="U174" s="35"/>
      <c r="V174" s="35"/>
      <c r="W174" s="35"/>
      <c r="X174" s="40">
        <f t="shared" si="107"/>
        <v>0</v>
      </c>
      <c r="Y174" s="35"/>
      <c r="Z174" s="35"/>
      <c r="AA174" s="35"/>
      <c r="AB174" s="40">
        <f t="shared" si="108"/>
        <v>0</v>
      </c>
      <c r="AC174" s="35"/>
      <c r="AD174" s="35"/>
      <c r="AE174" s="35"/>
      <c r="AF174" s="40">
        <f t="shared" si="109"/>
        <v>0</v>
      </c>
      <c r="AG174" s="40">
        <f t="shared" si="104"/>
        <v>0</v>
      </c>
      <c r="AH174" s="41">
        <f t="shared" si="110"/>
        <v>0</v>
      </c>
      <c r="AI174" s="42">
        <f t="shared" si="105"/>
        <v>0</v>
      </c>
    </row>
    <row r="175" spans="1:35" ht="12.75" customHeight="1" collapsed="1">
      <c r="A175" s="181" t="s">
        <v>73</v>
      </c>
      <c r="B175" s="182"/>
      <c r="C175" s="182"/>
      <c r="D175" s="182"/>
      <c r="E175" s="182"/>
      <c r="F175" s="182"/>
      <c r="G175" s="182"/>
      <c r="H175" s="183"/>
      <c r="I175" s="55">
        <f>SUM(I165:I174)</f>
        <v>0</v>
      </c>
      <c r="J175" s="55">
        <f>SUM(J165:J174)</f>
        <v>0</v>
      </c>
      <c r="K175" s="56"/>
      <c r="L175" s="55">
        <f>SUM(L165:L174)</f>
        <v>0</v>
      </c>
      <c r="M175" s="55">
        <f>SUM(M165:M174)</f>
        <v>0</v>
      </c>
      <c r="N175" s="55">
        <f>SUM(N165:N174)</f>
        <v>0</v>
      </c>
      <c r="O175" s="57"/>
      <c r="P175" s="59"/>
      <c r="Q175" s="55">
        <f t="shared" ref="Q175:AG175" si="111">SUM(Q165:Q174)</f>
        <v>0</v>
      </c>
      <c r="R175" s="55">
        <f t="shared" si="111"/>
        <v>0</v>
      </c>
      <c r="S175" s="55">
        <f t="shared" si="111"/>
        <v>0</v>
      </c>
      <c r="T175" s="60">
        <f t="shared" si="111"/>
        <v>0</v>
      </c>
      <c r="U175" s="55">
        <f t="shared" si="111"/>
        <v>0</v>
      </c>
      <c r="V175" s="55">
        <f t="shared" si="111"/>
        <v>0</v>
      </c>
      <c r="W175" s="55">
        <f t="shared" si="111"/>
        <v>0</v>
      </c>
      <c r="X175" s="60">
        <f t="shared" si="111"/>
        <v>0</v>
      </c>
      <c r="Y175" s="55">
        <f t="shared" si="111"/>
        <v>0</v>
      </c>
      <c r="Z175" s="55">
        <f t="shared" si="111"/>
        <v>0</v>
      </c>
      <c r="AA175" s="55">
        <f t="shared" si="111"/>
        <v>0</v>
      </c>
      <c r="AB175" s="60">
        <f t="shared" si="111"/>
        <v>0</v>
      </c>
      <c r="AC175" s="55">
        <f t="shared" si="111"/>
        <v>0</v>
      </c>
      <c r="AD175" s="55">
        <f t="shared" si="111"/>
        <v>0</v>
      </c>
      <c r="AE175" s="55">
        <f t="shared" si="111"/>
        <v>0</v>
      </c>
      <c r="AF175" s="60">
        <f t="shared" si="111"/>
        <v>0</v>
      </c>
      <c r="AG175" s="53">
        <f t="shared" si="111"/>
        <v>0</v>
      </c>
      <c r="AH175" s="54">
        <f>IF(ISERROR(AG175/I175),0,AG175/I175)</f>
        <v>0</v>
      </c>
      <c r="AI175" s="54">
        <f>IF(ISERROR(AG175/$AG$191),0,AG175/$AG$191)</f>
        <v>0</v>
      </c>
    </row>
    <row r="176" spans="1:35" ht="12.75" customHeight="1">
      <c r="A176" s="36"/>
      <c r="B176" s="187" t="s">
        <v>19</v>
      </c>
      <c r="C176" s="188"/>
      <c r="D176" s="189"/>
      <c r="E176" s="18"/>
      <c r="F176" s="19"/>
      <c r="G176" s="20"/>
      <c r="H176" s="20"/>
      <c r="I176" s="21"/>
      <c r="J176" s="22"/>
      <c r="K176" s="23"/>
      <c r="L176" s="24"/>
      <c r="M176" s="24"/>
      <c r="N176" s="24"/>
      <c r="O176" s="19"/>
      <c r="P176" s="25"/>
      <c r="Q176" s="22"/>
      <c r="R176" s="22"/>
      <c r="S176" s="22"/>
      <c r="T176" s="22"/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F176" s="22"/>
      <c r="AG176" s="22"/>
      <c r="AH176" s="26"/>
      <c r="AI176" s="26"/>
    </row>
    <row r="177" spans="1:35" ht="12.75" hidden="1" customHeight="1" outlineLevel="1">
      <c r="A177" s="16">
        <v>1</v>
      </c>
      <c r="B177" s="28"/>
      <c r="C177" s="27"/>
      <c r="D177" s="28"/>
      <c r="E177" s="28"/>
      <c r="F177" s="28"/>
      <c r="G177" s="27"/>
      <c r="H177" s="27"/>
      <c r="I177" s="29"/>
      <c r="J177" s="30"/>
      <c r="K177" s="28"/>
      <c r="L177" s="35"/>
      <c r="M177" s="35"/>
      <c r="N177" s="35"/>
      <c r="O177" s="28"/>
      <c r="P177" s="28"/>
      <c r="Q177" s="35"/>
      <c r="R177" s="35"/>
      <c r="S177" s="35"/>
      <c r="T177" s="40">
        <f>SUM(Q177:S177)</f>
        <v>0</v>
      </c>
      <c r="U177" s="35"/>
      <c r="V177" s="35"/>
      <c r="W177" s="35"/>
      <c r="X177" s="40">
        <f>SUM(U177:W177)</f>
        <v>0</v>
      </c>
      <c r="Y177" s="35"/>
      <c r="Z177" s="35"/>
      <c r="AA177" s="35"/>
      <c r="AB177" s="40">
        <f>SUM(Y177:AA177)</f>
        <v>0</v>
      </c>
      <c r="AC177" s="35"/>
      <c r="AD177" s="35"/>
      <c r="AE177" s="35"/>
      <c r="AF177" s="40">
        <f>SUM(AC177:AE177)</f>
        <v>0</v>
      </c>
      <c r="AG177" s="40">
        <f t="shared" ref="AG177:AG186" si="112">SUM(T177,X177,AB177,AF177)</f>
        <v>0</v>
      </c>
      <c r="AH177" s="41">
        <f>IF(ISERROR(AG177/I177),0,AG177/I177)</f>
        <v>0</v>
      </c>
      <c r="AI177" s="42">
        <f t="shared" ref="AI177:AI186" si="113">IF(ISERROR(AG177/$AG$191),"-",AG177/$AG$191)</f>
        <v>0</v>
      </c>
    </row>
    <row r="178" spans="1:35" ht="12.75" hidden="1" customHeight="1" outlineLevel="1">
      <c r="A178" s="16">
        <v>2</v>
      </c>
      <c r="B178" s="32"/>
      <c r="C178" s="31"/>
      <c r="D178" s="32"/>
      <c r="E178" s="32"/>
      <c r="F178" s="32"/>
      <c r="G178" s="31"/>
      <c r="H178" s="31"/>
      <c r="I178" s="29"/>
      <c r="J178" s="33"/>
      <c r="K178" s="32"/>
      <c r="L178" s="35"/>
      <c r="M178" s="35"/>
      <c r="N178" s="35"/>
      <c r="O178" s="32"/>
      <c r="P178" s="32"/>
      <c r="Q178" s="35"/>
      <c r="R178" s="35"/>
      <c r="S178" s="35"/>
      <c r="T178" s="40">
        <f t="shared" ref="T178:T186" si="114">SUM(Q178:S178)</f>
        <v>0</v>
      </c>
      <c r="U178" s="35"/>
      <c r="V178" s="35"/>
      <c r="W178" s="35"/>
      <c r="X178" s="40">
        <f t="shared" ref="X178:X186" si="115">SUM(U178:W178)</f>
        <v>0</v>
      </c>
      <c r="Y178" s="35"/>
      <c r="Z178" s="35"/>
      <c r="AA178" s="35"/>
      <c r="AB178" s="40">
        <f t="shared" ref="AB178:AB186" si="116">SUM(Y178:AA178)</f>
        <v>0</v>
      </c>
      <c r="AC178" s="35"/>
      <c r="AD178" s="35"/>
      <c r="AE178" s="35"/>
      <c r="AF178" s="40">
        <f t="shared" ref="AF178:AF186" si="117">SUM(AC178:AE178)</f>
        <v>0</v>
      </c>
      <c r="AG178" s="40">
        <f t="shared" si="112"/>
        <v>0</v>
      </c>
      <c r="AH178" s="41">
        <f t="shared" ref="AH178:AH186" si="118">IF(ISERROR(AG178/I178),0,AG178/I178)</f>
        <v>0</v>
      </c>
      <c r="AI178" s="42">
        <f t="shared" si="113"/>
        <v>0</v>
      </c>
    </row>
    <row r="179" spans="1:35" ht="12.75" hidden="1" customHeight="1" outlineLevel="1">
      <c r="A179" s="16">
        <v>3</v>
      </c>
      <c r="B179" s="32"/>
      <c r="C179" s="31"/>
      <c r="D179" s="32"/>
      <c r="E179" s="32"/>
      <c r="F179" s="32"/>
      <c r="G179" s="31"/>
      <c r="H179" s="31"/>
      <c r="I179" s="29"/>
      <c r="J179" s="33"/>
      <c r="K179" s="32"/>
      <c r="L179" s="35"/>
      <c r="M179" s="35"/>
      <c r="N179" s="35"/>
      <c r="O179" s="32"/>
      <c r="P179" s="32"/>
      <c r="Q179" s="35"/>
      <c r="R179" s="35"/>
      <c r="S179" s="35"/>
      <c r="T179" s="40">
        <f t="shared" si="114"/>
        <v>0</v>
      </c>
      <c r="U179" s="35"/>
      <c r="V179" s="35"/>
      <c r="W179" s="35"/>
      <c r="X179" s="40">
        <f t="shared" si="115"/>
        <v>0</v>
      </c>
      <c r="Y179" s="35"/>
      <c r="Z179" s="35"/>
      <c r="AA179" s="35"/>
      <c r="AB179" s="40">
        <f t="shared" si="116"/>
        <v>0</v>
      </c>
      <c r="AC179" s="35"/>
      <c r="AD179" s="35"/>
      <c r="AE179" s="35"/>
      <c r="AF179" s="40">
        <f t="shared" si="117"/>
        <v>0</v>
      </c>
      <c r="AG179" s="40">
        <f t="shared" si="112"/>
        <v>0</v>
      </c>
      <c r="AH179" s="41">
        <f t="shared" si="118"/>
        <v>0</v>
      </c>
      <c r="AI179" s="42">
        <f t="shared" si="113"/>
        <v>0</v>
      </c>
    </row>
    <row r="180" spans="1:35" ht="12.75" hidden="1" customHeight="1" outlineLevel="1">
      <c r="A180" s="16">
        <v>4</v>
      </c>
      <c r="B180" s="32"/>
      <c r="C180" s="31"/>
      <c r="D180" s="32"/>
      <c r="E180" s="32"/>
      <c r="F180" s="32"/>
      <c r="G180" s="31"/>
      <c r="H180" s="31"/>
      <c r="I180" s="29"/>
      <c r="J180" s="33"/>
      <c r="K180" s="32"/>
      <c r="L180" s="35"/>
      <c r="M180" s="35"/>
      <c r="N180" s="35"/>
      <c r="O180" s="32"/>
      <c r="P180" s="32"/>
      <c r="Q180" s="35"/>
      <c r="R180" s="35"/>
      <c r="S180" s="35"/>
      <c r="T180" s="40">
        <f t="shared" si="114"/>
        <v>0</v>
      </c>
      <c r="U180" s="35"/>
      <c r="V180" s="35"/>
      <c r="W180" s="35"/>
      <c r="X180" s="40">
        <f t="shared" si="115"/>
        <v>0</v>
      </c>
      <c r="Y180" s="35"/>
      <c r="Z180" s="35"/>
      <c r="AA180" s="35"/>
      <c r="AB180" s="40">
        <f t="shared" si="116"/>
        <v>0</v>
      </c>
      <c r="AC180" s="35"/>
      <c r="AD180" s="35"/>
      <c r="AE180" s="35"/>
      <c r="AF180" s="40">
        <f t="shared" si="117"/>
        <v>0</v>
      </c>
      <c r="AG180" s="40">
        <f t="shared" si="112"/>
        <v>0</v>
      </c>
      <c r="AH180" s="41">
        <f t="shared" si="118"/>
        <v>0</v>
      </c>
      <c r="AI180" s="42">
        <f t="shared" si="113"/>
        <v>0</v>
      </c>
    </row>
    <row r="181" spans="1:35" ht="12.75" hidden="1" customHeight="1" outlineLevel="1">
      <c r="A181" s="16">
        <v>5</v>
      </c>
      <c r="B181" s="32"/>
      <c r="C181" s="31"/>
      <c r="D181" s="32"/>
      <c r="E181" s="32"/>
      <c r="F181" s="32"/>
      <c r="G181" s="31"/>
      <c r="H181" s="31"/>
      <c r="I181" s="29"/>
      <c r="J181" s="33"/>
      <c r="K181" s="32"/>
      <c r="L181" s="35"/>
      <c r="M181" s="35"/>
      <c r="N181" s="35"/>
      <c r="O181" s="32"/>
      <c r="P181" s="32"/>
      <c r="Q181" s="35"/>
      <c r="R181" s="35"/>
      <c r="S181" s="35"/>
      <c r="T181" s="40">
        <f t="shared" si="114"/>
        <v>0</v>
      </c>
      <c r="U181" s="35"/>
      <c r="V181" s="35"/>
      <c r="W181" s="35"/>
      <c r="X181" s="40">
        <f t="shared" si="115"/>
        <v>0</v>
      </c>
      <c r="Y181" s="35"/>
      <c r="Z181" s="35"/>
      <c r="AA181" s="35"/>
      <c r="AB181" s="40">
        <f t="shared" si="116"/>
        <v>0</v>
      </c>
      <c r="AC181" s="35"/>
      <c r="AD181" s="35"/>
      <c r="AE181" s="35"/>
      <c r="AF181" s="40">
        <f t="shared" si="117"/>
        <v>0</v>
      </c>
      <c r="AG181" s="40">
        <f t="shared" si="112"/>
        <v>0</v>
      </c>
      <c r="AH181" s="41">
        <f t="shared" si="118"/>
        <v>0</v>
      </c>
      <c r="AI181" s="42">
        <f t="shared" si="113"/>
        <v>0</v>
      </c>
    </row>
    <row r="182" spans="1:35" ht="12.75" hidden="1" customHeight="1" outlineLevel="1">
      <c r="A182" s="16">
        <v>6</v>
      </c>
      <c r="B182" s="32"/>
      <c r="C182" s="31"/>
      <c r="D182" s="32"/>
      <c r="E182" s="32"/>
      <c r="F182" s="32"/>
      <c r="G182" s="31"/>
      <c r="H182" s="31"/>
      <c r="I182" s="29"/>
      <c r="J182" s="33"/>
      <c r="K182" s="32"/>
      <c r="L182" s="35"/>
      <c r="M182" s="35"/>
      <c r="N182" s="35"/>
      <c r="O182" s="32"/>
      <c r="P182" s="32"/>
      <c r="Q182" s="35"/>
      <c r="R182" s="35"/>
      <c r="S182" s="35"/>
      <c r="T182" s="40">
        <f t="shared" si="114"/>
        <v>0</v>
      </c>
      <c r="U182" s="35"/>
      <c r="V182" s="35"/>
      <c r="W182" s="35"/>
      <c r="X182" s="40">
        <f t="shared" si="115"/>
        <v>0</v>
      </c>
      <c r="Y182" s="35"/>
      <c r="Z182" s="35"/>
      <c r="AA182" s="35"/>
      <c r="AB182" s="40">
        <f t="shared" si="116"/>
        <v>0</v>
      </c>
      <c r="AC182" s="35"/>
      <c r="AD182" s="35"/>
      <c r="AE182" s="35"/>
      <c r="AF182" s="40">
        <f t="shared" si="117"/>
        <v>0</v>
      </c>
      <c r="AG182" s="40">
        <f t="shared" si="112"/>
        <v>0</v>
      </c>
      <c r="AH182" s="41">
        <f t="shared" si="118"/>
        <v>0</v>
      </c>
      <c r="AI182" s="42">
        <f t="shared" si="113"/>
        <v>0</v>
      </c>
    </row>
    <row r="183" spans="1:35" ht="12.75" hidden="1" customHeight="1" outlineLevel="1">
      <c r="A183" s="16">
        <v>7</v>
      </c>
      <c r="B183" s="32"/>
      <c r="C183" s="31"/>
      <c r="D183" s="32"/>
      <c r="E183" s="32"/>
      <c r="F183" s="32"/>
      <c r="G183" s="31"/>
      <c r="H183" s="31"/>
      <c r="I183" s="29"/>
      <c r="J183" s="33"/>
      <c r="K183" s="32"/>
      <c r="L183" s="35"/>
      <c r="M183" s="35"/>
      <c r="N183" s="35"/>
      <c r="O183" s="32"/>
      <c r="P183" s="32"/>
      <c r="Q183" s="35"/>
      <c r="R183" s="35"/>
      <c r="S183" s="35"/>
      <c r="T183" s="40">
        <f t="shared" si="114"/>
        <v>0</v>
      </c>
      <c r="U183" s="35"/>
      <c r="V183" s="35"/>
      <c r="W183" s="35"/>
      <c r="X183" s="40">
        <f t="shared" si="115"/>
        <v>0</v>
      </c>
      <c r="Y183" s="35"/>
      <c r="Z183" s="35"/>
      <c r="AA183" s="35"/>
      <c r="AB183" s="40">
        <f t="shared" si="116"/>
        <v>0</v>
      </c>
      <c r="AC183" s="35"/>
      <c r="AD183" s="35"/>
      <c r="AE183" s="35"/>
      <c r="AF183" s="40">
        <f t="shared" si="117"/>
        <v>0</v>
      </c>
      <c r="AG183" s="40">
        <f t="shared" si="112"/>
        <v>0</v>
      </c>
      <c r="AH183" s="41">
        <f t="shared" si="118"/>
        <v>0</v>
      </c>
      <c r="AI183" s="42">
        <f t="shared" si="113"/>
        <v>0</v>
      </c>
    </row>
    <row r="184" spans="1:35" ht="12.75" hidden="1" customHeight="1" outlineLevel="1">
      <c r="A184" s="16">
        <v>8</v>
      </c>
      <c r="B184" s="32"/>
      <c r="C184" s="31"/>
      <c r="D184" s="32"/>
      <c r="E184" s="32"/>
      <c r="F184" s="32"/>
      <c r="G184" s="31"/>
      <c r="H184" s="31"/>
      <c r="I184" s="29"/>
      <c r="J184" s="33"/>
      <c r="K184" s="32"/>
      <c r="L184" s="35"/>
      <c r="M184" s="35"/>
      <c r="N184" s="35"/>
      <c r="O184" s="32"/>
      <c r="P184" s="32"/>
      <c r="Q184" s="35"/>
      <c r="R184" s="35"/>
      <c r="S184" s="35"/>
      <c r="T184" s="40">
        <f t="shared" si="114"/>
        <v>0</v>
      </c>
      <c r="U184" s="35"/>
      <c r="V184" s="35"/>
      <c r="W184" s="35"/>
      <c r="X184" s="40">
        <f t="shared" si="115"/>
        <v>0</v>
      </c>
      <c r="Y184" s="35"/>
      <c r="Z184" s="35"/>
      <c r="AA184" s="35"/>
      <c r="AB184" s="40">
        <f t="shared" si="116"/>
        <v>0</v>
      </c>
      <c r="AC184" s="35"/>
      <c r="AD184" s="35"/>
      <c r="AE184" s="35"/>
      <c r="AF184" s="40">
        <f t="shared" si="117"/>
        <v>0</v>
      </c>
      <c r="AG184" s="40">
        <f t="shared" si="112"/>
        <v>0</v>
      </c>
      <c r="AH184" s="41">
        <f t="shared" si="118"/>
        <v>0</v>
      </c>
      <c r="AI184" s="42">
        <f t="shared" si="113"/>
        <v>0</v>
      </c>
    </row>
    <row r="185" spans="1:35" ht="12.75" hidden="1" customHeight="1" outlineLevel="1">
      <c r="A185" s="16">
        <v>9</v>
      </c>
      <c r="B185" s="32"/>
      <c r="C185" s="31"/>
      <c r="D185" s="32"/>
      <c r="E185" s="32"/>
      <c r="F185" s="32"/>
      <c r="G185" s="31"/>
      <c r="H185" s="31"/>
      <c r="I185" s="29"/>
      <c r="J185" s="33"/>
      <c r="K185" s="32"/>
      <c r="L185" s="35"/>
      <c r="M185" s="35"/>
      <c r="N185" s="35"/>
      <c r="O185" s="32"/>
      <c r="P185" s="32"/>
      <c r="Q185" s="35"/>
      <c r="R185" s="35"/>
      <c r="S185" s="35"/>
      <c r="T185" s="40">
        <f t="shared" si="114"/>
        <v>0</v>
      </c>
      <c r="U185" s="35"/>
      <c r="V185" s="35"/>
      <c r="W185" s="35"/>
      <c r="X185" s="40">
        <f t="shared" si="115"/>
        <v>0</v>
      </c>
      <c r="Y185" s="35"/>
      <c r="Z185" s="35"/>
      <c r="AA185" s="35"/>
      <c r="AB185" s="40">
        <f t="shared" si="116"/>
        <v>0</v>
      </c>
      <c r="AC185" s="35"/>
      <c r="AD185" s="35"/>
      <c r="AE185" s="35"/>
      <c r="AF185" s="40">
        <f t="shared" si="117"/>
        <v>0</v>
      </c>
      <c r="AG185" s="40">
        <f t="shared" si="112"/>
        <v>0</v>
      </c>
      <c r="AH185" s="41">
        <f t="shared" si="118"/>
        <v>0</v>
      </c>
      <c r="AI185" s="42">
        <f t="shared" si="113"/>
        <v>0</v>
      </c>
    </row>
    <row r="186" spans="1:35" ht="12.75" hidden="1" customHeight="1" outlineLevel="1">
      <c r="A186" s="16">
        <v>10</v>
      </c>
      <c r="B186" s="32"/>
      <c r="C186" s="31"/>
      <c r="D186" s="32"/>
      <c r="E186" s="32"/>
      <c r="F186" s="32"/>
      <c r="G186" s="31"/>
      <c r="H186" s="31"/>
      <c r="I186" s="29"/>
      <c r="J186" s="34"/>
      <c r="K186" s="32"/>
      <c r="L186" s="35"/>
      <c r="M186" s="35"/>
      <c r="N186" s="35"/>
      <c r="O186" s="32"/>
      <c r="P186" s="32"/>
      <c r="Q186" s="35"/>
      <c r="R186" s="35"/>
      <c r="S186" s="35"/>
      <c r="T186" s="40">
        <f t="shared" si="114"/>
        <v>0</v>
      </c>
      <c r="U186" s="35"/>
      <c r="V186" s="35"/>
      <c r="W186" s="35"/>
      <c r="X186" s="40">
        <f t="shared" si="115"/>
        <v>0</v>
      </c>
      <c r="Y186" s="35"/>
      <c r="Z186" s="35"/>
      <c r="AA186" s="35"/>
      <c r="AB186" s="40">
        <f t="shared" si="116"/>
        <v>0</v>
      </c>
      <c r="AC186" s="35"/>
      <c r="AD186" s="35"/>
      <c r="AE186" s="35"/>
      <c r="AF186" s="40">
        <f t="shared" si="117"/>
        <v>0</v>
      </c>
      <c r="AG186" s="40">
        <f t="shared" si="112"/>
        <v>0</v>
      </c>
      <c r="AH186" s="41">
        <f t="shared" si="118"/>
        <v>0</v>
      </c>
      <c r="AI186" s="42">
        <f t="shared" si="113"/>
        <v>0</v>
      </c>
    </row>
    <row r="187" spans="1:35" ht="12.75" customHeight="1" collapsed="1">
      <c r="A187" s="181" t="s">
        <v>74</v>
      </c>
      <c r="B187" s="182"/>
      <c r="C187" s="182"/>
      <c r="D187" s="182"/>
      <c r="E187" s="182"/>
      <c r="F187" s="182"/>
      <c r="G187" s="182"/>
      <c r="H187" s="183"/>
      <c r="I187" s="55">
        <f>SUM(I177:I186)</f>
        <v>0</v>
      </c>
      <c r="J187" s="55">
        <f>SUM(J177:J186)</f>
        <v>0</v>
      </c>
      <c r="K187" s="56"/>
      <c r="L187" s="55">
        <f>SUM(L177:L186)</f>
        <v>0</v>
      </c>
      <c r="M187" s="55">
        <f>SUM(M177:M186)</f>
        <v>0</v>
      </c>
      <c r="N187" s="55">
        <f>SUM(N177:N186)</f>
        <v>0</v>
      </c>
      <c r="O187" s="57"/>
      <c r="P187" s="59"/>
      <c r="Q187" s="55">
        <f t="shared" ref="Q187:AG187" si="119">SUM(Q177:Q186)</f>
        <v>0</v>
      </c>
      <c r="R187" s="55">
        <f t="shared" si="119"/>
        <v>0</v>
      </c>
      <c r="S187" s="55">
        <f t="shared" si="119"/>
        <v>0</v>
      </c>
      <c r="T187" s="60">
        <f t="shared" si="119"/>
        <v>0</v>
      </c>
      <c r="U187" s="55">
        <f t="shared" si="119"/>
        <v>0</v>
      </c>
      <c r="V187" s="55">
        <f t="shared" si="119"/>
        <v>0</v>
      </c>
      <c r="W187" s="55">
        <f t="shared" si="119"/>
        <v>0</v>
      </c>
      <c r="X187" s="60">
        <f t="shared" si="119"/>
        <v>0</v>
      </c>
      <c r="Y187" s="55">
        <f t="shared" si="119"/>
        <v>0</v>
      </c>
      <c r="Z187" s="55">
        <f t="shared" si="119"/>
        <v>0</v>
      </c>
      <c r="AA187" s="55">
        <f t="shared" si="119"/>
        <v>0</v>
      </c>
      <c r="AB187" s="60">
        <f t="shared" si="119"/>
        <v>0</v>
      </c>
      <c r="AC187" s="55">
        <f t="shared" si="119"/>
        <v>0</v>
      </c>
      <c r="AD187" s="55">
        <f t="shared" si="119"/>
        <v>0</v>
      </c>
      <c r="AE187" s="55">
        <f t="shared" si="119"/>
        <v>0</v>
      </c>
      <c r="AF187" s="60">
        <f t="shared" si="119"/>
        <v>0</v>
      </c>
      <c r="AG187" s="53">
        <f t="shared" si="119"/>
        <v>0</v>
      </c>
      <c r="AH187" s="54">
        <f>IF(ISERROR(AG187/I187),0,AG187/I187)</f>
        <v>0</v>
      </c>
      <c r="AI187" s="54">
        <f>IF(ISERROR(AG187/$AG$191),0,AG187/$AG$191)</f>
        <v>0</v>
      </c>
    </row>
    <row r="188" spans="1:35" ht="12.75" customHeight="1">
      <c r="A188" s="36"/>
      <c r="B188" s="187" t="s">
        <v>49</v>
      </c>
      <c r="C188" s="188"/>
      <c r="D188" s="189"/>
      <c r="E188" s="18"/>
      <c r="F188" s="19"/>
      <c r="G188" s="20"/>
      <c r="H188" s="20"/>
      <c r="I188" s="21"/>
      <c r="J188" s="22"/>
      <c r="K188" s="23"/>
      <c r="L188" s="24"/>
      <c r="M188" s="24"/>
      <c r="N188" s="24"/>
      <c r="O188" s="19"/>
      <c r="P188" s="25"/>
      <c r="Q188" s="22"/>
      <c r="R188" s="22"/>
      <c r="S188" s="22"/>
      <c r="T188" s="22"/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F188" s="22"/>
      <c r="AG188" s="22"/>
      <c r="AH188" s="26"/>
      <c r="AI188" s="26"/>
    </row>
    <row r="189" spans="1:35" ht="45" customHeight="1" outlineLevel="1">
      <c r="A189" s="16">
        <v>1</v>
      </c>
      <c r="B189" s="78" t="s">
        <v>102</v>
      </c>
      <c r="C189" s="81">
        <v>41627</v>
      </c>
      <c r="D189" s="80" t="s">
        <v>103</v>
      </c>
      <c r="E189" s="78" t="s">
        <v>104</v>
      </c>
      <c r="F189" s="79" t="s">
        <v>105</v>
      </c>
      <c r="G189" s="81">
        <v>41670</v>
      </c>
      <c r="H189" s="81">
        <v>42004</v>
      </c>
      <c r="I189" s="29">
        <v>4351580000</v>
      </c>
      <c r="J189" s="77">
        <v>4351580000</v>
      </c>
      <c r="K189" s="28" t="s">
        <v>106</v>
      </c>
      <c r="L189" s="35"/>
      <c r="M189" s="35"/>
      <c r="N189" s="35"/>
      <c r="O189" s="79" t="s">
        <v>107</v>
      </c>
      <c r="P189" s="28"/>
      <c r="Q189" s="35">
        <v>1305474000</v>
      </c>
      <c r="R189" s="35"/>
      <c r="S189" s="35"/>
      <c r="T189" s="40">
        <f>SUM(Q189:S189)</f>
        <v>1305474000</v>
      </c>
      <c r="U189" s="35"/>
      <c r="V189" s="35"/>
      <c r="W189" s="35"/>
      <c r="X189" s="40">
        <f>SUM(U189:W189)</f>
        <v>0</v>
      </c>
      <c r="Y189" s="35">
        <v>2175790000</v>
      </c>
      <c r="Z189" s="35"/>
      <c r="AA189" s="35"/>
      <c r="AB189" s="40">
        <f>SUM(Y189:AA189)</f>
        <v>2175790000</v>
      </c>
      <c r="AC189" s="35"/>
      <c r="AD189" s="35">
        <v>870316000</v>
      </c>
      <c r="AE189" s="35"/>
      <c r="AF189" s="40">
        <f>SUM(AC189:AE189)</f>
        <v>870316000</v>
      </c>
      <c r="AG189" s="40">
        <f t="shared" ref="AG189" si="120">SUM(T189,X189,AB189,AF189)</f>
        <v>4351580000</v>
      </c>
      <c r="AH189" s="41">
        <f>IF(ISERROR(AG189/I189),0,AG189/I189)</f>
        <v>1</v>
      </c>
      <c r="AI189" s="42">
        <f>IF(ISERROR(AG189/$AG$191),"-",AG189/$AG$191)</f>
        <v>1</v>
      </c>
    </row>
    <row r="190" spans="1:35" s="17" customFormat="1">
      <c r="A190" s="181" t="s">
        <v>50</v>
      </c>
      <c r="B190" s="182"/>
      <c r="C190" s="182"/>
      <c r="D190" s="182"/>
      <c r="E190" s="182"/>
      <c r="F190" s="182"/>
      <c r="G190" s="182"/>
      <c r="H190" s="183"/>
      <c r="I190" s="55">
        <f>SUM(I189:I189)</f>
        <v>4351580000</v>
      </c>
      <c r="J190" s="55">
        <f>SUM(J189:J189)</f>
        <v>4351580000</v>
      </c>
      <c r="K190" s="56"/>
      <c r="L190" s="55">
        <f>SUM(L189:L189)</f>
        <v>0</v>
      </c>
      <c r="M190" s="55">
        <f>SUM(M189:M189)</f>
        <v>0</v>
      </c>
      <c r="N190" s="55">
        <f>SUM(N189:N189)</f>
        <v>0</v>
      </c>
      <c r="O190" s="57"/>
      <c r="P190" s="59"/>
      <c r="Q190" s="55">
        <f t="shared" ref="Q190:AG190" si="121">SUM(Q189:Q189)</f>
        <v>1305474000</v>
      </c>
      <c r="R190" s="55">
        <f t="shared" si="121"/>
        <v>0</v>
      </c>
      <c r="S190" s="55">
        <f t="shared" si="121"/>
        <v>0</v>
      </c>
      <c r="T190" s="60">
        <f t="shared" si="121"/>
        <v>1305474000</v>
      </c>
      <c r="U190" s="55">
        <f t="shared" si="121"/>
        <v>0</v>
      </c>
      <c r="V190" s="55">
        <f t="shared" si="121"/>
        <v>0</v>
      </c>
      <c r="W190" s="55">
        <f t="shared" si="121"/>
        <v>0</v>
      </c>
      <c r="X190" s="60">
        <f t="shared" si="121"/>
        <v>0</v>
      </c>
      <c r="Y190" s="55">
        <f t="shared" si="121"/>
        <v>2175790000</v>
      </c>
      <c r="Z190" s="55">
        <f t="shared" si="121"/>
        <v>0</v>
      </c>
      <c r="AA190" s="55">
        <f t="shared" si="121"/>
        <v>0</v>
      </c>
      <c r="AB190" s="60">
        <f t="shared" si="121"/>
        <v>2175790000</v>
      </c>
      <c r="AC190" s="55">
        <f t="shared" si="121"/>
        <v>0</v>
      </c>
      <c r="AD190" s="55">
        <f t="shared" si="121"/>
        <v>870316000</v>
      </c>
      <c r="AE190" s="55">
        <f t="shared" si="121"/>
        <v>0</v>
      </c>
      <c r="AF190" s="60">
        <f t="shared" si="121"/>
        <v>870316000</v>
      </c>
      <c r="AG190" s="53">
        <f t="shared" si="121"/>
        <v>4351580000</v>
      </c>
      <c r="AH190" s="54">
        <f>IF(ISERROR(AG190/I190),0,AG190/I190)</f>
        <v>1</v>
      </c>
      <c r="AI190" s="54">
        <f>IF(ISERROR(AG190/$AG$191),0,AG190/$AG$191)</f>
        <v>1</v>
      </c>
    </row>
    <row r="191" spans="1:35">
      <c r="A191" s="184" t="str">
        <f>"TOTAL ASIG."&amp;" "&amp;$A$5</f>
        <v>TOTAL ASIG. 24-02-003 EDUCACION PREBASICA</v>
      </c>
      <c r="B191" s="185"/>
      <c r="C191" s="185"/>
      <c r="D191" s="185"/>
      <c r="E191" s="185"/>
      <c r="F191" s="185"/>
      <c r="G191" s="185"/>
      <c r="H191" s="186"/>
      <c r="I191" s="62">
        <f>+I19+I31+I12572+I55+I67+I79+I91+I103+I115+I127+I139+I151+I187+I163+I175+I190</f>
        <v>4351580000</v>
      </c>
      <c r="J191" s="60">
        <f>+J19+J31+J43+J55+J67+J79+J91+J103+J115+J127+J139+J151+J187+J163+J175+J190</f>
        <v>4351580000</v>
      </c>
      <c r="K191" s="63"/>
      <c r="L191" s="60">
        <f>+L19+L31+L43+L55+L67+L79+L91+L103+L115+L127+L139+L151+L187+L163+L175+L190</f>
        <v>0</v>
      </c>
      <c r="M191" s="60">
        <f>+M19+M31+M43+M55+M67+M79+M91+M103+M115+M127+M139+M151+M187+M163+M175+M190</f>
        <v>0</v>
      </c>
      <c r="N191" s="60">
        <f>+N19+N31+N43+N55+N67+N79+N91+N103+N115+N127+N139+N151+N187+N163+N175+N190</f>
        <v>0</v>
      </c>
      <c r="O191" s="64"/>
      <c r="P191" s="65"/>
      <c r="Q191" s="60">
        <f t="shared" ref="Q191:AG191" si="122">+Q19+Q31+Q43+Q55+Q67+Q79+Q91+Q103+Q115+Q127+Q139+Q151+Q187+Q163+Q175+Q190</f>
        <v>1305474000</v>
      </c>
      <c r="R191" s="60">
        <f t="shared" si="122"/>
        <v>0</v>
      </c>
      <c r="S191" s="60">
        <f t="shared" si="122"/>
        <v>0</v>
      </c>
      <c r="T191" s="60">
        <f t="shared" si="122"/>
        <v>1305474000</v>
      </c>
      <c r="U191" s="60">
        <f t="shared" si="122"/>
        <v>0</v>
      </c>
      <c r="V191" s="60">
        <f t="shared" si="122"/>
        <v>0</v>
      </c>
      <c r="W191" s="60">
        <f t="shared" si="122"/>
        <v>0</v>
      </c>
      <c r="X191" s="60">
        <f t="shared" si="122"/>
        <v>0</v>
      </c>
      <c r="Y191" s="60">
        <f t="shared" si="122"/>
        <v>2175790000</v>
      </c>
      <c r="Z191" s="60">
        <f t="shared" si="122"/>
        <v>0</v>
      </c>
      <c r="AA191" s="60">
        <f t="shared" si="122"/>
        <v>0</v>
      </c>
      <c r="AB191" s="60">
        <f t="shared" si="122"/>
        <v>2175790000</v>
      </c>
      <c r="AC191" s="60">
        <f t="shared" si="122"/>
        <v>0</v>
      </c>
      <c r="AD191" s="60">
        <f t="shared" si="122"/>
        <v>870316000</v>
      </c>
      <c r="AE191" s="60">
        <f t="shared" si="122"/>
        <v>0</v>
      </c>
      <c r="AF191" s="60">
        <f t="shared" si="122"/>
        <v>870316000</v>
      </c>
      <c r="AG191" s="60">
        <f t="shared" si="122"/>
        <v>4351580000</v>
      </c>
      <c r="AH191" s="61">
        <f>IF(ISERROR(AG191/I191),"-",AG191/I191)</f>
        <v>1</v>
      </c>
      <c r="AI191" s="61">
        <f>IF(ISERROR(AG191/$AG$191),"-",AG191/$AG$191)</f>
        <v>1</v>
      </c>
    </row>
    <row r="192" spans="1:35">
      <c r="I192" s="4"/>
      <c r="Q192" s="4"/>
      <c r="R192" s="4"/>
      <c r="S192" s="4"/>
      <c r="U192" s="4"/>
      <c r="V192" s="4"/>
      <c r="W192" s="4"/>
      <c r="Y192" s="4"/>
      <c r="Z192" s="4"/>
      <c r="AA192" s="4"/>
      <c r="AC192" s="4"/>
      <c r="AD192" s="4"/>
      <c r="AE192" s="4"/>
    </row>
    <row r="193" spans="9:31">
      <c r="I193" s="4"/>
      <c r="Q193" s="4"/>
      <c r="R193" s="4"/>
      <c r="S193" s="4"/>
      <c r="U193" s="4"/>
      <c r="V193" s="4"/>
      <c r="W193" s="4"/>
      <c r="Y193" s="4"/>
      <c r="Z193" s="4"/>
      <c r="AA193" s="4"/>
      <c r="AC193" s="4"/>
      <c r="AD193" s="4"/>
      <c r="AE193" s="4"/>
    </row>
    <row r="194" spans="9:31">
      <c r="I194" s="4"/>
      <c r="Q194" s="4"/>
      <c r="R194" s="4"/>
      <c r="S194" s="4"/>
      <c r="U194" s="4"/>
      <c r="V194" s="4"/>
      <c r="W194" s="4"/>
      <c r="Y194" s="4"/>
      <c r="Z194" s="4"/>
      <c r="AA194" s="4"/>
      <c r="AC194" s="4"/>
      <c r="AD194" s="4"/>
      <c r="AE194" s="4"/>
    </row>
    <row r="195" spans="9:31">
      <c r="I195" s="4"/>
      <c r="Q195" s="4"/>
      <c r="R195" s="4"/>
      <c r="S195" s="4"/>
      <c r="U195" s="4"/>
      <c r="V195" s="4"/>
      <c r="W195" s="4"/>
      <c r="Y195" s="4"/>
      <c r="Z195" s="4"/>
      <c r="AA195" s="4"/>
      <c r="AC195" s="4"/>
      <c r="AD195" s="4"/>
      <c r="AE195" s="4"/>
    </row>
    <row r="196" spans="9:31">
      <c r="I196" s="4"/>
      <c r="Q196" s="4"/>
      <c r="R196" s="4"/>
      <c r="S196" s="4"/>
      <c r="U196" s="4"/>
      <c r="V196" s="4"/>
      <c r="W196" s="4"/>
      <c r="Y196" s="4"/>
      <c r="Z196" s="4"/>
      <c r="AA196" s="4"/>
      <c r="AC196" s="4"/>
      <c r="AD196" s="4"/>
      <c r="AE196" s="4"/>
    </row>
    <row r="197" spans="9:31">
      <c r="I197" s="4"/>
      <c r="Q197" s="4"/>
      <c r="R197" s="4"/>
      <c r="S197" s="4"/>
      <c r="U197" s="4"/>
      <c r="V197" s="4"/>
      <c r="W197" s="4"/>
      <c r="Y197" s="4"/>
      <c r="Z197" s="4"/>
      <c r="AA197" s="4"/>
      <c r="AC197" s="4"/>
      <c r="AD197" s="4"/>
      <c r="AE197" s="4"/>
    </row>
    <row r="198" spans="9:31">
      <c r="I198" s="4"/>
      <c r="Q198" s="4"/>
      <c r="R198" s="4"/>
      <c r="S198" s="4"/>
      <c r="U198" s="4"/>
      <c r="V198" s="4"/>
      <c r="W198" s="4"/>
      <c r="Y198" s="4"/>
      <c r="Z198" s="4"/>
      <c r="AA198" s="4"/>
      <c r="AC198" s="4"/>
      <c r="AD198" s="4"/>
      <c r="AE198" s="4"/>
    </row>
    <row r="199" spans="9:31">
      <c r="I199" s="4"/>
      <c r="Q199" s="4"/>
      <c r="R199" s="4"/>
      <c r="S199" s="4"/>
      <c r="U199" s="4"/>
      <c r="V199" s="4"/>
      <c r="W199" s="4"/>
      <c r="Y199" s="4"/>
      <c r="Z199" s="4"/>
      <c r="AA199" s="4"/>
      <c r="AC199" s="4"/>
      <c r="AD199" s="4"/>
      <c r="AE199" s="4"/>
    </row>
    <row r="200" spans="9:31">
      <c r="I200" s="4"/>
      <c r="Q200" s="4"/>
      <c r="R200" s="4"/>
      <c r="S200" s="4"/>
      <c r="U200" s="4"/>
      <c r="V200" s="4"/>
      <c r="W200" s="4"/>
      <c r="Y200" s="4"/>
      <c r="Z200" s="4"/>
      <c r="AA200" s="4"/>
      <c r="AC200" s="4"/>
      <c r="AD200" s="4"/>
      <c r="AE200" s="4"/>
    </row>
    <row r="201" spans="9:31">
      <c r="I201" s="4"/>
      <c r="Q201" s="4"/>
      <c r="R201" s="4"/>
      <c r="S201" s="4"/>
      <c r="U201" s="4"/>
      <c r="V201" s="4"/>
      <c r="W201" s="4"/>
      <c r="Y201" s="4"/>
      <c r="Z201" s="4"/>
      <c r="AA201" s="4"/>
      <c r="AC201" s="4"/>
      <c r="AD201" s="4"/>
      <c r="AE201" s="4"/>
    </row>
    <row r="202" spans="9:31">
      <c r="I202" s="4"/>
      <c r="Q202" s="4"/>
      <c r="R202" s="4"/>
      <c r="S202" s="4"/>
      <c r="U202" s="4"/>
      <c r="V202" s="4"/>
      <c r="W202" s="4"/>
      <c r="Y202" s="4"/>
      <c r="Z202" s="4"/>
      <c r="AA202" s="4"/>
      <c r="AC202" s="4"/>
      <c r="AD202" s="4"/>
      <c r="AE202" s="4"/>
    </row>
    <row r="203" spans="9:31">
      <c r="I203" s="4"/>
      <c r="Q203" s="4"/>
      <c r="R203" s="4"/>
      <c r="S203" s="4"/>
      <c r="U203" s="4"/>
      <c r="V203" s="4"/>
      <c r="W203" s="4"/>
      <c r="Y203" s="4"/>
      <c r="Z203" s="4"/>
      <c r="AA203" s="4"/>
      <c r="AC203" s="4"/>
      <c r="AD203" s="4"/>
      <c r="AE203" s="4"/>
    </row>
    <row r="204" spans="9:31">
      <c r="I204" s="4"/>
      <c r="Q204" s="4"/>
      <c r="R204" s="4"/>
      <c r="S204" s="4"/>
      <c r="U204" s="4"/>
      <c r="V204" s="4"/>
      <c r="W204" s="4"/>
      <c r="Y204" s="4"/>
      <c r="Z204" s="4"/>
      <c r="AA204" s="4"/>
      <c r="AC204" s="4"/>
      <c r="AD204" s="4"/>
      <c r="AE204" s="4"/>
    </row>
    <row r="205" spans="9:31">
      <c r="I205" s="4"/>
      <c r="Q205" s="4"/>
      <c r="R205" s="4"/>
      <c r="S205" s="4"/>
      <c r="U205" s="4"/>
      <c r="V205" s="4"/>
      <c r="W205" s="4"/>
      <c r="Y205" s="4"/>
      <c r="Z205" s="4"/>
      <c r="AA205" s="4"/>
      <c r="AC205" s="4"/>
      <c r="AD205" s="4"/>
      <c r="AE205" s="4"/>
    </row>
    <row r="206" spans="9:31">
      <c r="I206" s="4"/>
      <c r="Q206" s="4"/>
      <c r="R206" s="4"/>
      <c r="S206" s="4"/>
      <c r="U206" s="4"/>
      <c r="V206" s="4"/>
      <c r="W206" s="4"/>
      <c r="Y206" s="4"/>
      <c r="Z206" s="4"/>
      <c r="AA206" s="4"/>
      <c r="AC206" s="4"/>
      <c r="AD206" s="4"/>
      <c r="AE206" s="4"/>
    </row>
    <row r="207" spans="9:31">
      <c r="I207" s="4"/>
      <c r="Q207" s="4"/>
      <c r="R207" s="4"/>
      <c r="S207" s="4"/>
      <c r="U207" s="4"/>
      <c r="V207" s="4"/>
      <c r="W207" s="4"/>
      <c r="Y207" s="4"/>
      <c r="Z207" s="4"/>
      <c r="AA207" s="4"/>
      <c r="AC207" s="4"/>
      <c r="AD207" s="4"/>
      <c r="AE207" s="4"/>
    </row>
    <row r="208" spans="9:31">
      <c r="I208" s="4"/>
      <c r="Q208" s="4"/>
      <c r="R208" s="4"/>
      <c r="S208" s="4"/>
      <c r="U208" s="4"/>
      <c r="V208" s="4"/>
      <c r="W208" s="4"/>
      <c r="Y208" s="4"/>
      <c r="Z208" s="4"/>
      <c r="AA208" s="4"/>
      <c r="AC208" s="4"/>
      <c r="AD208" s="4"/>
      <c r="AE208" s="4"/>
    </row>
  </sheetData>
  <sheetProtection insertRows="0" autoFilter="0"/>
  <dataConsolidate/>
  <mergeCells count="60">
    <mergeCell ref="A190:H190"/>
    <mergeCell ref="A191:H191"/>
    <mergeCell ref="A163:H163"/>
    <mergeCell ref="B164:D164"/>
    <mergeCell ref="A175:H175"/>
    <mergeCell ref="B176:D176"/>
    <mergeCell ref="A187:H187"/>
    <mergeCell ref="B188:D188"/>
    <mergeCell ref="B152:D152"/>
    <mergeCell ref="A91:H91"/>
    <mergeCell ref="B92:D92"/>
    <mergeCell ref="A103:H103"/>
    <mergeCell ref="B104:D104"/>
    <mergeCell ref="A115:H115"/>
    <mergeCell ref="B116:D116"/>
    <mergeCell ref="A127:H127"/>
    <mergeCell ref="B128:D128"/>
    <mergeCell ref="A139:H139"/>
    <mergeCell ref="B140:D140"/>
    <mergeCell ref="A151:H151"/>
    <mergeCell ref="B80:D80"/>
    <mergeCell ref="A19:H19"/>
    <mergeCell ref="B20:D20"/>
    <mergeCell ref="A31:H31"/>
    <mergeCell ref="B32:D32"/>
    <mergeCell ref="A43:H43"/>
    <mergeCell ref="B44:D44"/>
    <mergeCell ref="A55:H55"/>
    <mergeCell ref="B56:D56"/>
    <mergeCell ref="A67:H67"/>
    <mergeCell ref="B68:D68"/>
    <mergeCell ref="A79:H79"/>
    <mergeCell ref="AB6:AB7"/>
    <mergeCell ref="AC6:AE6"/>
    <mergeCell ref="AF6:AF7"/>
    <mergeCell ref="AG6:AG7"/>
    <mergeCell ref="AH6:AI6"/>
    <mergeCell ref="B8:D8"/>
    <mergeCell ref="P6:P7"/>
    <mergeCell ref="Q6:S6"/>
    <mergeCell ref="T6:T7"/>
    <mergeCell ref="U6:W6"/>
    <mergeCell ref="X6:X7"/>
    <mergeCell ref="Y6:AA6"/>
    <mergeCell ref="G6:H6"/>
    <mergeCell ref="I6:I7"/>
    <mergeCell ref="J6:J7"/>
    <mergeCell ref="K6:K7"/>
    <mergeCell ref="L6:N6"/>
    <mergeCell ref="O6:O7"/>
    <mergeCell ref="A1:AI1"/>
    <mergeCell ref="A2:AI2"/>
    <mergeCell ref="A3:AI3"/>
    <mergeCell ref="A4:AI4"/>
    <mergeCell ref="A5:T5"/>
    <mergeCell ref="A6:A7"/>
    <mergeCell ref="C6:C7"/>
    <mergeCell ref="D6:D7"/>
    <mergeCell ref="E6:E7"/>
    <mergeCell ref="F6:F7"/>
  </mergeCells>
  <dataValidations count="8">
    <dataValidation type="date" errorStyle="information" operator="greaterThan" allowBlank="1" showInputMessage="1" showErrorMessage="1" errorTitle="SÓLO FECHAS" error="Las fechas corresponden al Presupuesto 2014" sqref="G170">
      <formula1>41275</formula1>
    </dataValidation>
    <dataValidation allowBlank="1" showInputMessage="1" showErrorMessage="1" errorTitle="Sólo números" error="Sólo ingresar números sin letras_x000a_" sqref="N8:N18 N188:N189 N176:N186 N164:N174 N152:N162 N140:N150 N128:N138 N116:N126 N104:N114 N92:N102 N80:N90 N68:N78 N56:N66 N44:N54 N32:N42 N20:N30"/>
    <dataValidation type="date" operator="greaterThan" allowBlank="1" showInputMessage="1" showErrorMessage="1" errorTitle="Error en Ingresos de Fechas" error="La fecha debe corresponder al Año 2014." sqref="C9:C18 C189 C177:C186 C165:C174 C153:C162 C141:C150 C129:C138 C117:C126 C105:C114 C93:C102 C81:C90 C69:C78 C57:C66 C45:C54 C33:C42 C21:C30">
      <formula1>41275</formula1>
    </dataValidation>
    <dataValidation type="textLength" operator="lessThanOrEqual" allowBlank="1" showInputMessage="1" showErrorMessage="1" errorTitle="MÁXIMO DE CARACTERES SOBREPASADO" error="Sólo 255 caracteres por celdas" sqref="D9:F18 B9:B18 B21:B30 B33:B42 B45:B54 B57:B66 B69:B78 B81:B90 B93:B102 B105:B114 B117:B126 B129:B138 B141:B150 B177:B186 B165:B174 B153:B162 B189 D189:F189 K189 O189:P189 D177:F186 K177:K186 O177:P186 D165:F174 K165:K174 O165:P174 D153:F162 K153:K162 O153:P162 D141:F150 K141:K150 O141:P150 D129:F138 K129:K138 O129:P138 D117:F126 K117:K126 O117:P126 D105:F114 K105:K114 O105:P114 D93:F102 K93:K102 O93:P102 D81:F90 K81:K90 O81:P90 D69:F78 K69:K78 O69:P78 D57:F66 K57:K66 O57:P66 K9:K18 O9:P18 D21:F30 K21:K30 O21:P30 D33:F42 K33:K42 O33:P42 D45:F54 K45:K54 O45:P54">
      <formula1>255</formula1>
    </dataValidation>
    <dataValidation type="date" allowBlank="1" showInputMessage="1" showErrorMessage="1" errorTitle="SÓLO FECHAS" error="Las fechas corresponden a las del Año 2013" sqref="G107:H107 G155:H155 G95:H95 G143:H143 G83:H83 G167:H167 G71:H71 G119:H119 G59:H59 G11:H11 G23:H23 G131:H131 G35:H35 G179:H179 G47:H47">
      <formula1>41275</formula1>
      <formula2>41639</formula2>
    </dataValidation>
    <dataValidation type="date" errorStyle="information" operator="greaterThan" allowBlank="1" showInputMessage="1" showErrorMessage="1" errorTitle="SÓLO FECHAS" error="Las fechas corresponden al presupuesto 2014" sqref="G108:H114 G171:G174 G168:G169 H168:H174 G156:H162 G93:H94 G96:H102 G141:H142 G144:H150 G81:H82 G84:H90 G165:H166 G153:H154 G69:H70 G72:H78 G117:H118 G120:H126 G57:H58 G60:H66 G105:H106 G9:H10 G12:H18 G189:H189 G21:H22 G24:H30 G129:H130 G132:H138 G33:H34 G36:H42 G177:H178 G180:H186 G45:H46 G48:H54">
      <formula1>41275</formula1>
    </dataValidation>
    <dataValidation type="textLength" operator="lessThanOrEqual" allowBlank="1" showInputMessage="1" showErrorMessage="1" sqref="J105:J114 J141:J150 J177:J186 J129:J138 J93:J102 J33:J42 J165:J174 J117:J126 J153:J162 J81:J90 J57:J66 J45:J54 J189 J9:J18 J21:J30 J69:J78">
      <formula1>255</formula1>
    </dataValidation>
    <dataValidation type="decimal" allowBlank="1" showInputMessage="1" showErrorMessage="1" errorTitle="Sólo números" error="Sólo ingresar números sin letras_x000a_" sqref="L189:M189 L9:M18 U189:W189 Y189:AA189 AC189:AE189 Q189:S189 U177:W186 Y177:AA186 AC177:AE186 Q177:S186 U165:W174 Y165:AA174 AC165:AE174 Q165:S174 U153:W162 Y153:AA162 AC153:AE162 Q153:S162 U141:W150 Y141:AA150 AC141:AE150 Q141:S150 U129:W138 Y129:AA138 AC129:AE138 Q129:S138 U117:W126 Y117:AA126 AC117:AE126 Q117:S126 U105:W114 Y105:AA114 AC105:AE114 Q105:S114 U93:W102 Y93:AA102 AC93:AE102 Q93:S102 U81:W90 Y81:AA90 AC81:AE90 Q81:S90 U69:W78 Y69:AA78 AC69:AE78 Q69:S78 U57:W66 Y57:AA66 AC57:AE66 Q57:S66 Y9:AA18 AC9:AE18 L21:M30 U21:W30 Q9:S18 U9:W18 AC21:AE30 Y21:AA30 L33:M42 Q21:S30 U33:W42 Y33:AA42 AC33:AE42 L45:M54 L57:M66 U45:W54 Y45:AA54 AC45:AE54 Q45:S54 L165:M174 L141:M150 L93:M102 L69:M78 Q33:S42 L81:M90 L105:M114 L129:M138 L117:M126 L153:M162 L177:M186">
      <formula1>-100000000</formula1>
      <formula2>10000000000</formula2>
    </dataValidation>
  </dataValidations>
  <printOptions horizontalCentered="1"/>
  <pageMargins left="0.35433070866141736" right="0.15748031496062992" top="0.39370078740157483" bottom="0.19685039370078741" header="0" footer="0"/>
  <pageSetup paperSize="184" scale="38" fitToHeight="20" orientation="landscape" r:id="rId1"/>
  <headerFooter alignWithMargins="0"/>
  <ignoredErrors>
    <ignoredError sqref="AI190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9" tint="-0.249977111117893"/>
    <pageSetUpPr fitToPage="1"/>
  </sheetPr>
  <dimension ref="A1:Y41"/>
  <sheetViews>
    <sheetView topLeftCell="C1" zoomScaleNormal="100" workbookViewId="0">
      <pane ySplit="7" topLeftCell="A17" activePane="bottomLeft" state="frozen"/>
      <selection activeCell="AG192" sqref="AG192"/>
      <selection pane="bottomLeft" activeCell="AG192" sqref="AG192"/>
    </sheetView>
  </sheetViews>
  <sheetFormatPr baseColWidth="10" defaultRowHeight="11.25" outlineLevelCol="1"/>
  <cols>
    <col min="1" max="1" width="36.5703125" style="3" customWidth="1"/>
    <col min="2" max="2" width="13.140625" style="6" customWidth="1"/>
    <col min="3" max="3" width="12.7109375" style="3" customWidth="1"/>
    <col min="4" max="5" width="10" style="3" customWidth="1"/>
    <col min="6" max="6" width="12.5703125" style="3" customWidth="1"/>
    <col min="7" max="9" width="11.7109375" style="6" hidden="1" customWidth="1" outlineLevel="1"/>
    <col min="10" max="10" width="11.28515625" style="6" customWidth="1" collapsed="1"/>
    <col min="11" max="13" width="12.28515625" style="6" hidden="1" customWidth="1" outlineLevel="1"/>
    <col min="14" max="14" width="12.28515625" style="6" customWidth="1" collapsed="1"/>
    <col min="15" max="17" width="12.5703125" style="6" hidden="1" customWidth="1" outlineLevel="1"/>
    <col min="18" max="18" width="12.28515625" style="6" customWidth="1" collapsed="1"/>
    <col min="19" max="19" width="10.7109375" style="6" customWidth="1" outlineLevel="1"/>
    <col min="20" max="20" width="11.140625" style="6" customWidth="1" outlineLevel="1"/>
    <col min="21" max="21" width="10.7109375" style="6" customWidth="1" outlineLevel="1"/>
    <col min="22" max="22" width="12.42578125" style="6" customWidth="1"/>
    <col min="23" max="23" width="12.28515625" style="6" customWidth="1"/>
    <col min="24" max="24" width="9.5703125" style="7" bestFit="1" customWidth="1"/>
    <col min="25" max="25" width="11.7109375" style="7" customWidth="1"/>
    <col min="26" max="16384" width="11.42578125" style="2"/>
  </cols>
  <sheetData>
    <row r="1" spans="1:25" s="1" customFormat="1" ht="16.5" customHeight="1">
      <c r="A1" s="205" t="str">
        <f>+'24-02-003'!A1:AI1</f>
        <v>PARTIDA 21 - 01 - 06  "SUBSECRETARIA DE SERVICIOS SOCIALES"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205"/>
      <c r="W1" s="205"/>
      <c r="X1" s="205"/>
      <c r="Y1" s="205"/>
    </row>
    <row r="2" spans="1:25" s="1" customFormat="1" ht="16.5" customHeight="1">
      <c r="A2" s="205" t="s">
        <v>76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W2" s="205"/>
      <c r="X2" s="205"/>
      <c r="Y2" s="205"/>
    </row>
    <row r="3" spans="1:25" s="1" customFormat="1" ht="16.5" customHeight="1">
      <c r="A3" s="205" t="str">
        <f>+'24-02-003'!A3:AI3</f>
        <v>EJECUCIÓN AL 31 DE DICIEMBRE DE 2014</v>
      </c>
      <c r="B3" s="205"/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205"/>
      <c r="R3" s="205"/>
      <c r="S3" s="205"/>
      <c r="T3" s="205"/>
      <c r="U3" s="205"/>
      <c r="V3" s="205"/>
      <c r="W3" s="205"/>
      <c r="X3" s="205"/>
      <c r="Y3" s="205"/>
    </row>
    <row r="4" spans="1:25" s="1" customFormat="1" ht="16.5" customHeight="1">
      <c r="A4" s="205" t="s">
        <v>48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</row>
    <row r="5" spans="1:25" ht="18" customHeight="1">
      <c r="A5" s="215" t="str">
        <f>+'24-02-003'!A5:H5</f>
        <v>24-02-003 EDUCACION PREBASICA</v>
      </c>
      <c r="B5" s="216"/>
      <c r="C5" s="216"/>
      <c r="D5" s="216"/>
      <c r="E5" s="216"/>
      <c r="F5" s="216"/>
      <c r="G5" s="216"/>
      <c r="H5" s="216"/>
      <c r="I5" s="216"/>
      <c r="J5" s="216"/>
      <c r="K5" s="216"/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7"/>
    </row>
    <row r="6" spans="1:25" s="3" customFormat="1" ht="25.5" customHeight="1">
      <c r="A6" s="218" t="s">
        <v>34</v>
      </c>
      <c r="B6" s="211" t="s">
        <v>32</v>
      </c>
      <c r="C6" s="211" t="s">
        <v>51</v>
      </c>
      <c r="D6" s="219" t="s">
        <v>21</v>
      </c>
      <c r="E6" s="220"/>
      <c r="F6" s="221"/>
      <c r="G6" s="214" t="s">
        <v>33</v>
      </c>
      <c r="H6" s="214"/>
      <c r="I6" s="214"/>
      <c r="J6" s="209" t="s">
        <v>23</v>
      </c>
      <c r="K6" s="214" t="s">
        <v>33</v>
      </c>
      <c r="L6" s="214"/>
      <c r="M6" s="214"/>
      <c r="N6" s="209" t="s">
        <v>24</v>
      </c>
      <c r="O6" s="214" t="s">
        <v>33</v>
      </c>
      <c r="P6" s="214"/>
      <c r="Q6" s="214"/>
      <c r="R6" s="209" t="s">
        <v>25</v>
      </c>
      <c r="S6" s="214" t="s">
        <v>33</v>
      </c>
      <c r="T6" s="214"/>
      <c r="U6" s="214"/>
      <c r="V6" s="209" t="s">
        <v>26</v>
      </c>
      <c r="W6" s="211" t="s">
        <v>47</v>
      </c>
      <c r="X6" s="213" t="s">
        <v>27</v>
      </c>
      <c r="Y6" s="213"/>
    </row>
    <row r="7" spans="1:25" s="3" customFormat="1" ht="24" customHeight="1">
      <c r="A7" s="218"/>
      <c r="B7" s="212"/>
      <c r="C7" s="212"/>
      <c r="D7" s="44" t="s">
        <v>11</v>
      </c>
      <c r="E7" s="44" t="s">
        <v>22</v>
      </c>
      <c r="F7" s="45" t="s">
        <v>75</v>
      </c>
      <c r="G7" s="44" t="s">
        <v>35</v>
      </c>
      <c r="H7" s="44" t="s">
        <v>36</v>
      </c>
      <c r="I7" s="44" t="s">
        <v>37</v>
      </c>
      <c r="J7" s="210"/>
      <c r="K7" s="44" t="s">
        <v>38</v>
      </c>
      <c r="L7" s="44" t="s">
        <v>39</v>
      </c>
      <c r="M7" s="44" t="s">
        <v>40</v>
      </c>
      <c r="N7" s="210"/>
      <c r="O7" s="44" t="s">
        <v>41</v>
      </c>
      <c r="P7" s="44" t="s">
        <v>42</v>
      </c>
      <c r="Q7" s="44" t="s">
        <v>43</v>
      </c>
      <c r="R7" s="210"/>
      <c r="S7" s="44" t="s">
        <v>44</v>
      </c>
      <c r="T7" s="44" t="s">
        <v>45</v>
      </c>
      <c r="U7" s="44" t="s">
        <v>46</v>
      </c>
      <c r="V7" s="210"/>
      <c r="W7" s="212"/>
      <c r="X7" s="69" t="s">
        <v>29</v>
      </c>
      <c r="Y7" s="69" t="s">
        <v>28</v>
      </c>
    </row>
    <row r="8" spans="1:25" s="12" customFormat="1" ht="26.25" customHeight="1">
      <c r="A8" s="43" t="s">
        <v>52</v>
      </c>
      <c r="B8" s="9">
        <f>+'24-02-003'!I19</f>
        <v>0</v>
      </c>
      <c r="C8" s="9">
        <f>+'24-02-003'!J19</f>
        <v>0</v>
      </c>
      <c r="D8" s="9">
        <f>+'24-02-003'!L19</f>
        <v>0</v>
      </c>
      <c r="E8" s="9">
        <f>+'24-02-003'!M19</f>
        <v>0</v>
      </c>
      <c r="F8" s="9">
        <f>+'24-02-003'!N19</f>
        <v>0</v>
      </c>
      <c r="G8" s="9">
        <f>+'24-02-003'!Q19</f>
        <v>0</v>
      </c>
      <c r="H8" s="9">
        <f>+'24-02-003'!R19</f>
        <v>0</v>
      </c>
      <c r="I8" s="9">
        <f>+'24-02-003'!S19</f>
        <v>0</v>
      </c>
      <c r="J8" s="9">
        <f>+'24-02-003'!T19</f>
        <v>0</v>
      </c>
      <c r="K8" s="9">
        <f>+'24-02-003'!U19</f>
        <v>0</v>
      </c>
      <c r="L8" s="9">
        <f>+'24-02-003'!V19</f>
        <v>0</v>
      </c>
      <c r="M8" s="9">
        <f>+'24-02-003'!W19</f>
        <v>0</v>
      </c>
      <c r="N8" s="9">
        <f>+'24-02-003'!X19</f>
        <v>0</v>
      </c>
      <c r="O8" s="9">
        <f>+'24-02-003'!Y19</f>
        <v>0</v>
      </c>
      <c r="P8" s="9">
        <f>+'24-02-003'!Z19</f>
        <v>0</v>
      </c>
      <c r="Q8" s="9">
        <f>+'24-02-003'!AA19</f>
        <v>0</v>
      </c>
      <c r="R8" s="9">
        <f>+'24-02-003'!AB19</f>
        <v>0</v>
      </c>
      <c r="S8" s="9">
        <f>+'24-02-003'!AC19</f>
        <v>0</v>
      </c>
      <c r="T8" s="9">
        <f>+'24-02-003'!AD19</f>
        <v>0</v>
      </c>
      <c r="U8" s="9">
        <f>+'24-02-003'!AE19</f>
        <v>0</v>
      </c>
      <c r="V8" s="9">
        <f>+'24-02-003'!AF19</f>
        <v>0</v>
      </c>
      <c r="W8" s="9">
        <f>+'24-02-003'!AG19</f>
        <v>0</v>
      </c>
      <c r="X8" s="11">
        <f>+'24-02-003'!AH19</f>
        <v>0</v>
      </c>
      <c r="Y8" s="11">
        <f>+'24-02-003'!AI19</f>
        <v>0</v>
      </c>
    </row>
    <row r="9" spans="1:25" s="12" customFormat="1" ht="26.25" customHeight="1">
      <c r="A9" s="10" t="s">
        <v>12</v>
      </c>
      <c r="B9" s="9">
        <f>+'24-02-003'!I31</f>
        <v>0</v>
      </c>
      <c r="C9" s="9">
        <f>+'24-02-003'!J31</f>
        <v>0</v>
      </c>
      <c r="D9" s="9">
        <f>+'24-02-003'!L31</f>
        <v>0</v>
      </c>
      <c r="E9" s="9">
        <f>+'24-02-003'!M31</f>
        <v>0</v>
      </c>
      <c r="F9" s="9">
        <f>+'24-02-003'!N31</f>
        <v>0</v>
      </c>
      <c r="G9" s="9">
        <f>+'24-02-003'!Q31</f>
        <v>0</v>
      </c>
      <c r="H9" s="9">
        <f>+'24-02-003'!R31</f>
        <v>0</v>
      </c>
      <c r="I9" s="9">
        <f>+'24-02-003'!S31</f>
        <v>0</v>
      </c>
      <c r="J9" s="9">
        <f>+'24-02-003'!T31</f>
        <v>0</v>
      </c>
      <c r="K9" s="9">
        <f>+'24-02-003'!U31</f>
        <v>0</v>
      </c>
      <c r="L9" s="9">
        <f>+'24-02-003'!V31</f>
        <v>0</v>
      </c>
      <c r="M9" s="9">
        <f>+'24-02-003'!W31</f>
        <v>0</v>
      </c>
      <c r="N9" s="9">
        <f>+'24-02-003'!X31</f>
        <v>0</v>
      </c>
      <c r="O9" s="9">
        <f>+'24-02-003'!Y31</f>
        <v>0</v>
      </c>
      <c r="P9" s="9">
        <f>+'24-02-003'!Z31</f>
        <v>0</v>
      </c>
      <c r="Q9" s="9">
        <f>+'24-02-003'!AA31</f>
        <v>0</v>
      </c>
      <c r="R9" s="9">
        <f>+'24-02-003'!AB31</f>
        <v>0</v>
      </c>
      <c r="S9" s="9">
        <f>+'24-02-003'!AC31</f>
        <v>0</v>
      </c>
      <c r="T9" s="9">
        <f>+'24-02-003'!AD31</f>
        <v>0</v>
      </c>
      <c r="U9" s="9">
        <f>+'24-02-003'!AE31</f>
        <v>0</v>
      </c>
      <c r="V9" s="9">
        <f>+'24-02-003'!AF31</f>
        <v>0</v>
      </c>
      <c r="W9" s="9">
        <f>+'24-02-003'!AG31</f>
        <v>0</v>
      </c>
      <c r="X9" s="11">
        <f>+'24-02-003'!AH31</f>
        <v>0</v>
      </c>
      <c r="Y9" s="11">
        <f>+'24-02-003'!AI31</f>
        <v>0</v>
      </c>
    </row>
    <row r="10" spans="1:25" s="12" customFormat="1" ht="26.25" customHeight="1">
      <c r="A10" s="10" t="s">
        <v>13</v>
      </c>
      <c r="B10" s="9">
        <f>+'24-02-003'!I43</f>
        <v>0</v>
      </c>
      <c r="C10" s="9">
        <f>+'24-02-003'!J43</f>
        <v>0</v>
      </c>
      <c r="D10" s="9">
        <f>+'24-02-003'!L43</f>
        <v>0</v>
      </c>
      <c r="E10" s="9">
        <f>+'24-02-003'!M43</f>
        <v>0</v>
      </c>
      <c r="F10" s="9">
        <f>+'24-02-003'!N43</f>
        <v>0</v>
      </c>
      <c r="G10" s="9">
        <f>+'24-02-003'!Q43</f>
        <v>0</v>
      </c>
      <c r="H10" s="9">
        <f>+'24-02-003'!R43</f>
        <v>0</v>
      </c>
      <c r="I10" s="9">
        <f>+'24-02-003'!S43</f>
        <v>0</v>
      </c>
      <c r="J10" s="9">
        <f>+'24-02-003'!T43</f>
        <v>0</v>
      </c>
      <c r="K10" s="9">
        <f>+'24-02-003'!U43</f>
        <v>0</v>
      </c>
      <c r="L10" s="9">
        <f>+'24-02-003'!V43</f>
        <v>0</v>
      </c>
      <c r="M10" s="9">
        <f>+'24-02-003'!W43</f>
        <v>0</v>
      </c>
      <c r="N10" s="9">
        <f>+'24-02-003'!X43</f>
        <v>0</v>
      </c>
      <c r="O10" s="9">
        <f>+'24-02-003'!Y43</f>
        <v>0</v>
      </c>
      <c r="P10" s="9">
        <f>+'24-02-003'!Z43</f>
        <v>0</v>
      </c>
      <c r="Q10" s="9">
        <f>+'24-02-003'!AA43</f>
        <v>0</v>
      </c>
      <c r="R10" s="9">
        <f>+'24-02-003'!AB43</f>
        <v>0</v>
      </c>
      <c r="S10" s="9">
        <f>+'24-02-003'!AC43</f>
        <v>0</v>
      </c>
      <c r="T10" s="9">
        <f>+'24-02-003'!AD43</f>
        <v>0</v>
      </c>
      <c r="U10" s="9">
        <f>+'24-02-003'!AE43</f>
        <v>0</v>
      </c>
      <c r="V10" s="9">
        <f>+'24-02-003'!AF43</f>
        <v>0</v>
      </c>
      <c r="W10" s="9">
        <f>+'24-02-003'!AG43</f>
        <v>0</v>
      </c>
      <c r="X10" s="11">
        <f>+'24-02-003'!AH43</f>
        <v>0</v>
      </c>
      <c r="Y10" s="11">
        <f>+'24-02-003'!AI43</f>
        <v>0</v>
      </c>
    </row>
    <row r="11" spans="1:25" s="12" customFormat="1" ht="26.25" customHeight="1">
      <c r="A11" s="10" t="s">
        <v>14</v>
      </c>
      <c r="B11" s="9">
        <f>+'24-02-003'!I55</f>
        <v>0</v>
      </c>
      <c r="C11" s="9">
        <f>+'24-02-003'!J55</f>
        <v>0</v>
      </c>
      <c r="D11" s="9">
        <f>+'24-02-003'!L55</f>
        <v>0</v>
      </c>
      <c r="E11" s="9">
        <f>+'24-02-003'!M55</f>
        <v>0</v>
      </c>
      <c r="F11" s="9">
        <f>+'24-02-003'!N55</f>
        <v>0</v>
      </c>
      <c r="G11" s="9">
        <f>+'24-02-003'!Q55</f>
        <v>0</v>
      </c>
      <c r="H11" s="9">
        <f>+'24-02-003'!R55</f>
        <v>0</v>
      </c>
      <c r="I11" s="9">
        <f>+'24-02-003'!S55</f>
        <v>0</v>
      </c>
      <c r="J11" s="9">
        <f>+'24-02-003'!T55</f>
        <v>0</v>
      </c>
      <c r="K11" s="9">
        <f>+'24-02-003'!U55</f>
        <v>0</v>
      </c>
      <c r="L11" s="9">
        <f>+'24-02-003'!V55</f>
        <v>0</v>
      </c>
      <c r="M11" s="9">
        <f>+'24-02-003'!W55</f>
        <v>0</v>
      </c>
      <c r="N11" s="9">
        <f>+'24-02-003'!X55</f>
        <v>0</v>
      </c>
      <c r="O11" s="9">
        <f>+'24-02-003'!Y55</f>
        <v>0</v>
      </c>
      <c r="P11" s="9">
        <f>+'24-02-003'!Z55</f>
        <v>0</v>
      </c>
      <c r="Q11" s="9">
        <f>+'24-02-003'!AA55</f>
        <v>0</v>
      </c>
      <c r="R11" s="9">
        <f>+'24-02-003'!AB55</f>
        <v>0</v>
      </c>
      <c r="S11" s="9">
        <f>+'24-02-003'!AC55</f>
        <v>0</v>
      </c>
      <c r="T11" s="9">
        <f>+'24-02-003'!AD55</f>
        <v>0</v>
      </c>
      <c r="U11" s="9">
        <f>+'24-02-003'!AE55</f>
        <v>0</v>
      </c>
      <c r="V11" s="9">
        <f>+'24-02-003'!AF55</f>
        <v>0</v>
      </c>
      <c r="W11" s="9">
        <f>+'24-02-003'!AG55</f>
        <v>0</v>
      </c>
      <c r="X11" s="11">
        <f>+'24-02-003'!AH55</f>
        <v>0</v>
      </c>
      <c r="Y11" s="11">
        <f>+'24-02-003'!AI55</f>
        <v>0</v>
      </c>
    </row>
    <row r="12" spans="1:25" s="12" customFormat="1" ht="26.25" customHeight="1">
      <c r="A12" s="43" t="s">
        <v>59</v>
      </c>
      <c r="B12" s="9">
        <f>+'24-02-003'!I67</f>
        <v>0</v>
      </c>
      <c r="C12" s="9">
        <f>+'24-02-003'!J67</f>
        <v>0</v>
      </c>
      <c r="D12" s="9">
        <f>+'24-02-003'!L67</f>
        <v>0</v>
      </c>
      <c r="E12" s="9">
        <f>+'24-02-003'!M67</f>
        <v>0</v>
      </c>
      <c r="F12" s="9">
        <f>+'24-02-003'!N67</f>
        <v>0</v>
      </c>
      <c r="G12" s="9">
        <f>+'24-02-003'!Q67</f>
        <v>0</v>
      </c>
      <c r="H12" s="9">
        <f>+'24-02-003'!R67</f>
        <v>0</v>
      </c>
      <c r="I12" s="9">
        <f>+'24-02-003'!S67</f>
        <v>0</v>
      </c>
      <c r="J12" s="9">
        <f>+'24-02-003'!T67</f>
        <v>0</v>
      </c>
      <c r="K12" s="9">
        <f>+'24-02-003'!U67</f>
        <v>0</v>
      </c>
      <c r="L12" s="9">
        <f>+'24-02-003'!V67</f>
        <v>0</v>
      </c>
      <c r="M12" s="9">
        <f>+'24-02-003'!W67</f>
        <v>0</v>
      </c>
      <c r="N12" s="9">
        <f>+'24-02-003'!X67</f>
        <v>0</v>
      </c>
      <c r="O12" s="9">
        <f>+'24-02-003'!Y67</f>
        <v>0</v>
      </c>
      <c r="P12" s="9">
        <f>+'24-02-003'!Z67</f>
        <v>0</v>
      </c>
      <c r="Q12" s="9">
        <f>+'24-02-003'!AA67</f>
        <v>0</v>
      </c>
      <c r="R12" s="9">
        <f>+'24-02-003'!AB67</f>
        <v>0</v>
      </c>
      <c r="S12" s="9">
        <f>+'24-02-003'!AC67</f>
        <v>0</v>
      </c>
      <c r="T12" s="9">
        <f>+'24-02-003'!AD67</f>
        <v>0</v>
      </c>
      <c r="U12" s="9">
        <f>+'24-02-003'!AE67</f>
        <v>0</v>
      </c>
      <c r="V12" s="9">
        <f>+'24-02-003'!AF67</f>
        <v>0</v>
      </c>
      <c r="W12" s="9">
        <f>+'24-02-003'!AG67</f>
        <v>0</v>
      </c>
      <c r="X12" s="11">
        <f>+'24-02-003'!AH67</f>
        <v>0</v>
      </c>
      <c r="Y12" s="11">
        <f>+'24-02-003'!AI67</f>
        <v>0</v>
      </c>
    </row>
    <row r="13" spans="1:25" s="12" customFormat="1" ht="26.25" customHeight="1">
      <c r="A13" s="10" t="s">
        <v>15</v>
      </c>
      <c r="B13" s="9">
        <f>+'24-02-003'!I79</f>
        <v>0</v>
      </c>
      <c r="C13" s="9">
        <f>+'24-02-003'!J79</f>
        <v>0</v>
      </c>
      <c r="D13" s="9">
        <f>+'24-02-003'!L79</f>
        <v>0</v>
      </c>
      <c r="E13" s="9">
        <f>+'24-02-003'!M79</f>
        <v>0</v>
      </c>
      <c r="F13" s="9">
        <f>+'24-02-003'!N79</f>
        <v>0</v>
      </c>
      <c r="G13" s="9">
        <f>+'24-02-003'!Q79</f>
        <v>0</v>
      </c>
      <c r="H13" s="9">
        <f>+'24-02-003'!R79</f>
        <v>0</v>
      </c>
      <c r="I13" s="9">
        <f>+'24-02-003'!S79</f>
        <v>0</v>
      </c>
      <c r="J13" s="9">
        <f>+'24-02-003'!T79</f>
        <v>0</v>
      </c>
      <c r="K13" s="9">
        <f>+'24-02-003'!U79</f>
        <v>0</v>
      </c>
      <c r="L13" s="9">
        <f>+'24-02-003'!V79</f>
        <v>0</v>
      </c>
      <c r="M13" s="9">
        <f>+'24-02-003'!W79</f>
        <v>0</v>
      </c>
      <c r="N13" s="9">
        <f>+'24-02-003'!X79</f>
        <v>0</v>
      </c>
      <c r="O13" s="9">
        <f>+'24-02-003'!Y79</f>
        <v>0</v>
      </c>
      <c r="P13" s="9">
        <f>+'24-02-003'!Z79</f>
        <v>0</v>
      </c>
      <c r="Q13" s="9">
        <f>+'24-02-003'!AA79</f>
        <v>0</v>
      </c>
      <c r="R13" s="9">
        <f>+'24-02-003'!AB79</f>
        <v>0</v>
      </c>
      <c r="S13" s="9">
        <f>+'24-02-003'!AC79</f>
        <v>0</v>
      </c>
      <c r="T13" s="9">
        <f>+'24-02-003'!AD79</f>
        <v>0</v>
      </c>
      <c r="U13" s="9">
        <f>+'24-02-003'!AE79</f>
        <v>0</v>
      </c>
      <c r="V13" s="9">
        <f>+'24-02-003'!AF79</f>
        <v>0</v>
      </c>
      <c r="W13" s="9">
        <f>+'24-02-003'!AG79</f>
        <v>0</v>
      </c>
      <c r="X13" s="11">
        <f>+'24-02-003'!AH79</f>
        <v>0</v>
      </c>
      <c r="Y13" s="11">
        <f>+'24-02-003'!AI79</f>
        <v>0</v>
      </c>
    </row>
    <row r="14" spans="1:25" s="12" customFormat="1" ht="26.25" customHeight="1">
      <c r="A14" s="10" t="s">
        <v>16</v>
      </c>
      <c r="B14" s="9">
        <f>+'24-02-003'!I91</f>
        <v>0</v>
      </c>
      <c r="C14" s="9">
        <f>+'24-02-003'!J91</f>
        <v>0</v>
      </c>
      <c r="D14" s="9">
        <f>+'24-02-003'!L91</f>
        <v>0</v>
      </c>
      <c r="E14" s="9">
        <f>+'24-02-003'!M91</f>
        <v>0</v>
      </c>
      <c r="F14" s="9">
        <f>+'24-02-003'!N91</f>
        <v>0</v>
      </c>
      <c r="G14" s="9">
        <f>+'24-02-003'!Q91</f>
        <v>0</v>
      </c>
      <c r="H14" s="9">
        <f>+'24-02-003'!R91</f>
        <v>0</v>
      </c>
      <c r="I14" s="9">
        <f>+'24-02-003'!S91</f>
        <v>0</v>
      </c>
      <c r="J14" s="9">
        <f>+'24-02-003'!T91</f>
        <v>0</v>
      </c>
      <c r="K14" s="9">
        <f>+'24-02-003'!U91</f>
        <v>0</v>
      </c>
      <c r="L14" s="9">
        <f>+'24-02-003'!V91</f>
        <v>0</v>
      </c>
      <c r="M14" s="9">
        <f>+'24-02-003'!W91</f>
        <v>0</v>
      </c>
      <c r="N14" s="9">
        <f>+'24-02-003'!X91</f>
        <v>0</v>
      </c>
      <c r="O14" s="9">
        <f>+'24-02-003'!Y91</f>
        <v>0</v>
      </c>
      <c r="P14" s="9">
        <f>+'24-02-003'!Z91</f>
        <v>0</v>
      </c>
      <c r="Q14" s="9">
        <f>+'24-02-003'!AA91</f>
        <v>0</v>
      </c>
      <c r="R14" s="9">
        <f>+'24-02-003'!AB91</f>
        <v>0</v>
      </c>
      <c r="S14" s="9">
        <f>+'24-02-003'!AC91</f>
        <v>0</v>
      </c>
      <c r="T14" s="9">
        <f>+'24-02-003'!AD91</f>
        <v>0</v>
      </c>
      <c r="U14" s="9">
        <f>+'24-02-003'!AE91</f>
        <v>0</v>
      </c>
      <c r="V14" s="9">
        <f>+'24-02-003'!AF91</f>
        <v>0</v>
      </c>
      <c r="W14" s="9">
        <f>+'24-02-003'!AG91</f>
        <v>0</v>
      </c>
      <c r="X14" s="11">
        <f>+'24-02-003'!AH91</f>
        <v>0</v>
      </c>
      <c r="Y14" s="11">
        <f>+'24-02-003'!AI91</f>
        <v>0</v>
      </c>
    </row>
    <row r="15" spans="1:25" s="12" customFormat="1" ht="26.25" customHeight="1">
      <c r="A15" s="43" t="s">
        <v>63</v>
      </c>
      <c r="B15" s="9">
        <f>+'24-02-003'!I103</f>
        <v>0</v>
      </c>
      <c r="C15" s="9">
        <f>+'24-02-003'!J103</f>
        <v>0</v>
      </c>
      <c r="D15" s="9">
        <f>+'24-02-003'!L103</f>
        <v>0</v>
      </c>
      <c r="E15" s="9">
        <f>+'24-02-003'!M103</f>
        <v>0</v>
      </c>
      <c r="F15" s="9">
        <f>+'24-02-003'!N103</f>
        <v>0</v>
      </c>
      <c r="G15" s="9">
        <f>+'24-02-003'!Q103</f>
        <v>0</v>
      </c>
      <c r="H15" s="9">
        <f>+'24-02-003'!R103</f>
        <v>0</v>
      </c>
      <c r="I15" s="9">
        <f>+'24-02-003'!S103</f>
        <v>0</v>
      </c>
      <c r="J15" s="9">
        <f>+'24-02-003'!T103</f>
        <v>0</v>
      </c>
      <c r="K15" s="9">
        <f>+'24-02-003'!U103</f>
        <v>0</v>
      </c>
      <c r="L15" s="9">
        <f>+'24-02-003'!V103</f>
        <v>0</v>
      </c>
      <c r="M15" s="9">
        <f>+'24-02-003'!W103</f>
        <v>0</v>
      </c>
      <c r="N15" s="9">
        <f>+'24-02-003'!X103</f>
        <v>0</v>
      </c>
      <c r="O15" s="9">
        <f>+'24-02-003'!Y103</f>
        <v>0</v>
      </c>
      <c r="P15" s="9">
        <f>+'24-02-003'!Z103</f>
        <v>0</v>
      </c>
      <c r="Q15" s="9">
        <f>+'24-02-003'!AA103</f>
        <v>0</v>
      </c>
      <c r="R15" s="9">
        <f>+'24-02-003'!AB103</f>
        <v>0</v>
      </c>
      <c r="S15" s="9">
        <f>+'24-02-003'!AC103</f>
        <v>0</v>
      </c>
      <c r="T15" s="9">
        <f>+'24-02-003'!AD103</f>
        <v>0</v>
      </c>
      <c r="U15" s="9">
        <f>+'24-02-003'!AE103</f>
        <v>0</v>
      </c>
      <c r="V15" s="9">
        <f>+'24-02-003'!AF103</f>
        <v>0</v>
      </c>
      <c r="W15" s="9">
        <f>+'24-02-003'!AG103</f>
        <v>0</v>
      </c>
      <c r="X15" s="11">
        <f>+'24-02-003'!AH103</f>
        <v>0</v>
      </c>
      <c r="Y15" s="11">
        <f>+'24-02-003'!AI103</f>
        <v>0</v>
      </c>
    </row>
    <row r="16" spans="1:25" s="12" customFormat="1" ht="26.25" customHeight="1">
      <c r="A16" s="43" t="s">
        <v>65</v>
      </c>
      <c r="B16" s="9">
        <f>+'24-02-003'!I115</f>
        <v>0</v>
      </c>
      <c r="C16" s="9">
        <f>+'24-02-003'!J115</f>
        <v>0</v>
      </c>
      <c r="D16" s="9">
        <f>+'24-02-003'!L115</f>
        <v>0</v>
      </c>
      <c r="E16" s="9">
        <f>+'24-02-003'!M115</f>
        <v>0</v>
      </c>
      <c r="F16" s="9">
        <f>+'24-02-003'!N115</f>
        <v>0</v>
      </c>
      <c r="G16" s="9">
        <f>+'24-02-003'!Q115</f>
        <v>0</v>
      </c>
      <c r="H16" s="9">
        <f>+'24-02-003'!R115</f>
        <v>0</v>
      </c>
      <c r="I16" s="9">
        <f>+'24-02-003'!S115</f>
        <v>0</v>
      </c>
      <c r="J16" s="9">
        <f>+'24-02-003'!T115</f>
        <v>0</v>
      </c>
      <c r="K16" s="9">
        <f>+'24-02-003'!U115</f>
        <v>0</v>
      </c>
      <c r="L16" s="9">
        <f>+'24-02-003'!V115</f>
        <v>0</v>
      </c>
      <c r="M16" s="9">
        <f>+'24-02-003'!W115</f>
        <v>0</v>
      </c>
      <c r="N16" s="9">
        <f>+'24-02-003'!X115</f>
        <v>0</v>
      </c>
      <c r="O16" s="9">
        <f>+'24-02-003'!Y115</f>
        <v>0</v>
      </c>
      <c r="P16" s="9">
        <f>+'24-02-003'!Z115</f>
        <v>0</v>
      </c>
      <c r="Q16" s="9">
        <f>+'24-02-003'!AA115</f>
        <v>0</v>
      </c>
      <c r="R16" s="9">
        <f>+'24-02-003'!AB115</f>
        <v>0</v>
      </c>
      <c r="S16" s="9">
        <f>+'24-02-003'!AC115</f>
        <v>0</v>
      </c>
      <c r="T16" s="9">
        <f>+'24-02-003'!AD115</f>
        <v>0</v>
      </c>
      <c r="U16" s="9">
        <f>+'24-02-003'!AE115</f>
        <v>0</v>
      </c>
      <c r="V16" s="9">
        <f>+'24-02-003'!AF115</f>
        <v>0</v>
      </c>
      <c r="W16" s="9">
        <f>+'24-02-003'!AG115</f>
        <v>0</v>
      </c>
      <c r="X16" s="11">
        <f>+'24-02-003'!AH115</f>
        <v>0</v>
      </c>
      <c r="Y16" s="11">
        <f>+'24-02-003'!AI115</f>
        <v>0</v>
      </c>
    </row>
    <row r="17" spans="1:25" s="12" customFormat="1" ht="26.25" customHeight="1">
      <c r="A17" s="10" t="s">
        <v>17</v>
      </c>
      <c r="B17" s="9">
        <f>+'24-02-003'!I127</f>
        <v>0</v>
      </c>
      <c r="C17" s="9">
        <f>+'24-02-003'!J127</f>
        <v>0</v>
      </c>
      <c r="D17" s="9">
        <f>+'24-02-003'!L127</f>
        <v>0</v>
      </c>
      <c r="E17" s="9">
        <f>+'24-02-003'!M127</f>
        <v>0</v>
      </c>
      <c r="F17" s="9">
        <f>+'24-02-003'!N127</f>
        <v>0</v>
      </c>
      <c r="G17" s="9">
        <f>+'24-02-003'!Q127</f>
        <v>0</v>
      </c>
      <c r="H17" s="9">
        <f>+'24-02-003'!R127</f>
        <v>0</v>
      </c>
      <c r="I17" s="9">
        <f>+'24-02-003'!S127</f>
        <v>0</v>
      </c>
      <c r="J17" s="9">
        <f>+'24-02-003'!T127</f>
        <v>0</v>
      </c>
      <c r="K17" s="9">
        <f>+'24-02-003'!U127</f>
        <v>0</v>
      </c>
      <c r="L17" s="9">
        <f>+'24-02-003'!V127</f>
        <v>0</v>
      </c>
      <c r="M17" s="9">
        <f>+'24-02-003'!W127</f>
        <v>0</v>
      </c>
      <c r="N17" s="9">
        <f>+'24-02-003'!X127</f>
        <v>0</v>
      </c>
      <c r="O17" s="9">
        <f>+'24-02-003'!Y127</f>
        <v>0</v>
      </c>
      <c r="P17" s="9">
        <f>+'24-02-003'!Z127</f>
        <v>0</v>
      </c>
      <c r="Q17" s="9">
        <f>+'24-02-003'!AA127</f>
        <v>0</v>
      </c>
      <c r="R17" s="9">
        <f>+'24-02-003'!AB127</f>
        <v>0</v>
      </c>
      <c r="S17" s="9">
        <f>+'24-02-003'!AC127</f>
        <v>0</v>
      </c>
      <c r="T17" s="9">
        <f>+'24-02-003'!AD127</f>
        <v>0</v>
      </c>
      <c r="U17" s="9">
        <f>+'24-02-003'!AE127</f>
        <v>0</v>
      </c>
      <c r="V17" s="9">
        <f>+'24-02-003'!AF127</f>
        <v>0</v>
      </c>
      <c r="W17" s="9">
        <f>+'24-02-003'!AG127</f>
        <v>0</v>
      </c>
      <c r="X17" s="11">
        <f>+'24-02-003'!AH127</f>
        <v>0</v>
      </c>
      <c r="Y17" s="11">
        <f>+'24-02-003'!AI127</f>
        <v>0</v>
      </c>
    </row>
    <row r="18" spans="1:25" s="12" customFormat="1" ht="26.25" customHeight="1">
      <c r="A18" s="43" t="s">
        <v>68</v>
      </c>
      <c r="B18" s="9">
        <f>+'24-02-003'!I139</f>
        <v>0</v>
      </c>
      <c r="C18" s="9">
        <f>+'24-02-003'!J139</f>
        <v>0</v>
      </c>
      <c r="D18" s="9">
        <f>+'24-02-003'!L139</f>
        <v>0</v>
      </c>
      <c r="E18" s="9">
        <f>+'24-02-003'!M139</f>
        <v>0</v>
      </c>
      <c r="F18" s="9">
        <f>+'24-02-003'!N139</f>
        <v>0</v>
      </c>
      <c r="G18" s="9">
        <f>+'24-02-003'!Q139</f>
        <v>0</v>
      </c>
      <c r="H18" s="9">
        <f>+'24-02-003'!R139</f>
        <v>0</v>
      </c>
      <c r="I18" s="9">
        <f>+'24-02-003'!S139</f>
        <v>0</v>
      </c>
      <c r="J18" s="9">
        <f>+'24-02-003'!T139</f>
        <v>0</v>
      </c>
      <c r="K18" s="9">
        <f>+'24-02-003'!U139</f>
        <v>0</v>
      </c>
      <c r="L18" s="9">
        <f>+'24-02-003'!V139</f>
        <v>0</v>
      </c>
      <c r="M18" s="9">
        <f>+'24-02-003'!W139</f>
        <v>0</v>
      </c>
      <c r="N18" s="9">
        <f>+'24-02-003'!X139</f>
        <v>0</v>
      </c>
      <c r="O18" s="9">
        <f>+'24-02-003'!Y139</f>
        <v>0</v>
      </c>
      <c r="P18" s="9">
        <f>+'24-02-003'!Z139</f>
        <v>0</v>
      </c>
      <c r="Q18" s="9">
        <f>+'24-02-003'!AA139</f>
        <v>0</v>
      </c>
      <c r="R18" s="9">
        <f>+'24-02-003'!AB139</f>
        <v>0</v>
      </c>
      <c r="S18" s="9">
        <f>+'24-02-003'!AC139</f>
        <v>0</v>
      </c>
      <c r="T18" s="9">
        <f>+'24-02-003'!AD139</f>
        <v>0</v>
      </c>
      <c r="U18" s="9">
        <f>+'24-02-003'!AE139</f>
        <v>0</v>
      </c>
      <c r="V18" s="9">
        <f>+'24-02-003'!AF139</f>
        <v>0</v>
      </c>
      <c r="W18" s="9">
        <f>+'24-02-003'!AG139</f>
        <v>0</v>
      </c>
      <c r="X18" s="11">
        <f>+'24-02-003'!AH139</f>
        <v>0</v>
      </c>
      <c r="Y18" s="11">
        <f>+'24-02-003'!AI139</f>
        <v>0</v>
      </c>
    </row>
    <row r="19" spans="1:25" s="12" customFormat="1" ht="26.25" customHeight="1">
      <c r="A19" s="10" t="s">
        <v>18</v>
      </c>
      <c r="B19" s="9">
        <f>+'24-02-003'!I151</f>
        <v>0</v>
      </c>
      <c r="C19" s="9">
        <f>+'24-02-003'!J151</f>
        <v>0</v>
      </c>
      <c r="D19" s="9">
        <f>+'24-02-003'!L151</f>
        <v>0</v>
      </c>
      <c r="E19" s="9">
        <f>+'24-02-003'!M151</f>
        <v>0</v>
      </c>
      <c r="F19" s="9">
        <f>+'24-02-003'!N151</f>
        <v>0</v>
      </c>
      <c r="G19" s="9">
        <f>+'24-02-003'!Q151</f>
        <v>0</v>
      </c>
      <c r="H19" s="9">
        <f>+'24-02-003'!R151</f>
        <v>0</v>
      </c>
      <c r="I19" s="9">
        <f>+'24-02-003'!S151</f>
        <v>0</v>
      </c>
      <c r="J19" s="9">
        <f>+'24-02-003'!T151</f>
        <v>0</v>
      </c>
      <c r="K19" s="9">
        <f>+'24-02-003'!U151</f>
        <v>0</v>
      </c>
      <c r="L19" s="9">
        <f>+'24-02-003'!V151</f>
        <v>0</v>
      </c>
      <c r="M19" s="9">
        <f>+'24-02-003'!W151</f>
        <v>0</v>
      </c>
      <c r="N19" s="9">
        <f>+'24-02-003'!X151</f>
        <v>0</v>
      </c>
      <c r="O19" s="9">
        <f>+'24-02-003'!Y151</f>
        <v>0</v>
      </c>
      <c r="P19" s="9">
        <f>+'24-02-003'!Z151</f>
        <v>0</v>
      </c>
      <c r="Q19" s="9">
        <f>+'24-02-003'!AA151</f>
        <v>0</v>
      </c>
      <c r="R19" s="9">
        <f>+'24-02-003'!AB151</f>
        <v>0</v>
      </c>
      <c r="S19" s="9">
        <f>+'24-02-003'!AC151</f>
        <v>0</v>
      </c>
      <c r="T19" s="9">
        <f>+'24-02-003'!AD151</f>
        <v>0</v>
      </c>
      <c r="U19" s="9">
        <f>+'24-02-003'!AE151</f>
        <v>0</v>
      </c>
      <c r="V19" s="9">
        <f>+'24-02-003'!AF151</f>
        <v>0</v>
      </c>
      <c r="W19" s="9">
        <f>+'24-02-003'!AG151</f>
        <v>0</v>
      </c>
      <c r="X19" s="11">
        <f>+'24-02-003'!AH151</f>
        <v>0</v>
      </c>
      <c r="Y19" s="11">
        <f>+'24-02-003'!AI151</f>
        <v>0</v>
      </c>
    </row>
    <row r="20" spans="1:25" s="12" customFormat="1" ht="26.25" customHeight="1">
      <c r="A20" s="15" t="s">
        <v>71</v>
      </c>
      <c r="B20" s="9">
        <f>+'24-02-003'!I163</f>
        <v>0</v>
      </c>
      <c r="C20" s="9">
        <f>+'24-02-003'!J163</f>
        <v>0</v>
      </c>
      <c r="D20" s="9">
        <f>+'24-02-003'!L163</f>
        <v>0</v>
      </c>
      <c r="E20" s="9">
        <f>+'24-02-003'!M163</f>
        <v>0</v>
      </c>
      <c r="F20" s="9">
        <f>+'24-02-003'!N163</f>
        <v>0</v>
      </c>
      <c r="G20" s="9">
        <f>+'24-02-003'!Q163</f>
        <v>0</v>
      </c>
      <c r="H20" s="9">
        <f>+'24-02-003'!R163</f>
        <v>0</v>
      </c>
      <c r="I20" s="9">
        <f>+'24-02-003'!S163</f>
        <v>0</v>
      </c>
      <c r="J20" s="9">
        <f>+'24-02-003'!T163</f>
        <v>0</v>
      </c>
      <c r="K20" s="9">
        <f>+'24-02-003'!U163</f>
        <v>0</v>
      </c>
      <c r="L20" s="9">
        <f>+'24-02-003'!V163</f>
        <v>0</v>
      </c>
      <c r="M20" s="9">
        <f>+'24-02-003'!W163</f>
        <v>0</v>
      </c>
      <c r="N20" s="9">
        <f>+'24-02-003'!X163</f>
        <v>0</v>
      </c>
      <c r="O20" s="9">
        <f>+'24-02-003'!Y163</f>
        <v>0</v>
      </c>
      <c r="P20" s="9">
        <f>+'24-02-003'!Z163</f>
        <v>0</v>
      </c>
      <c r="Q20" s="9">
        <f>+'24-02-003'!AA163</f>
        <v>0</v>
      </c>
      <c r="R20" s="9">
        <f>+'24-02-003'!AB163</f>
        <v>0</v>
      </c>
      <c r="S20" s="9">
        <f>+'24-02-003'!AC163</f>
        <v>0</v>
      </c>
      <c r="T20" s="9">
        <f>+'24-02-003'!AD163</f>
        <v>0</v>
      </c>
      <c r="U20" s="9">
        <f>+'24-02-003'!AE163</f>
        <v>0</v>
      </c>
      <c r="V20" s="9">
        <f>+'24-02-003'!AF163</f>
        <v>0</v>
      </c>
      <c r="W20" s="9">
        <f>+'24-02-003'!AG163</f>
        <v>0</v>
      </c>
      <c r="X20" s="11">
        <f>+'24-02-003'!AH163</f>
        <v>0</v>
      </c>
      <c r="Y20" s="11">
        <f>+'24-02-003'!AI163</f>
        <v>0</v>
      </c>
    </row>
    <row r="21" spans="1:25" s="12" customFormat="1" ht="26.25" customHeight="1">
      <c r="A21" s="13" t="s">
        <v>20</v>
      </c>
      <c r="B21" s="9">
        <f>+'24-02-003'!I175</f>
        <v>0</v>
      </c>
      <c r="C21" s="9">
        <f>+'24-02-003'!J175</f>
        <v>0</v>
      </c>
      <c r="D21" s="9">
        <f>+'24-02-003'!L175</f>
        <v>0</v>
      </c>
      <c r="E21" s="9">
        <f>+'24-02-003'!M175</f>
        <v>0</v>
      </c>
      <c r="F21" s="9">
        <f>+'24-02-003'!N175</f>
        <v>0</v>
      </c>
      <c r="G21" s="9">
        <f>+'24-02-003'!Q175</f>
        <v>0</v>
      </c>
      <c r="H21" s="9">
        <f>+'24-02-003'!R175</f>
        <v>0</v>
      </c>
      <c r="I21" s="9">
        <f>+'24-02-003'!S175</f>
        <v>0</v>
      </c>
      <c r="J21" s="9">
        <f>+'24-02-003'!T175</f>
        <v>0</v>
      </c>
      <c r="K21" s="9">
        <f>+'24-02-003'!U175</f>
        <v>0</v>
      </c>
      <c r="L21" s="9">
        <f>+'24-02-003'!V175</f>
        <v>0</v>
      </c>
      <c r="M21" s="9">
        <f>+'24-02-003'!W175</f>
        <v>0</v>
      </c>
      <c r="N21" s="9">
        <f>+'24-02-003'!X175</f>
        <v>0</v>
      </c>
      <c r="O21" s="9">
        <f>+'24-02-003'!Y175</f>
        <v>0</v>
      </c>
      <c r="P21" s="9">
        <f>+'24-02-003'!Z175</f>
        <v>0</v>
      </c>
      <c r="Q21" s="9">
        <f>+'24-02-003'!AA175</f>
        <v>0</v>
      </c>
      <c r="R21" s="9">
        <f>+'24-02-003'!AB175</f>
        <v>0</v>
      </c>
      <c r="S21" s="9">
        <f>+'24-02-003'!AC175</f>
        <v>0</v>
      </c>
      <c r="T21" s="9">
        <f>+'24-02-003'!AD175</f>
        <v>0</v>
      </c>
      <c r="U21" s="9">
        <f>+'24-02-003'!AE175</f>
        <v>0</v>
      </c>
      <c r="V21" s="9">
        <f>+'24-02-003'!AF175</f>
        <v>0</v>
      </c>
      <c r="W21" s="9">
        <f>+'24-02-003'!AG175</f>
        <v>0</v>
      </c>
      <c r="X21" s="11">
        <f>+'24-02-003'!AH175</f>
        <v>0</v>
      </c>
      <c r="Y21" s="11">
        <f>+'24-02-003'!AI175</f>
        <v>0</v>
      </c>
    </row>
    <row r="22" spans="1:25" s="12" customFormat="1" ht="26.25" customHeight="1">
      <c r="A22" s="13" t="s">
        <v>19</v>
      </c>
      <c r="B22" s="9">
        <f>+'24-02-003'!I187</f>
        <v>0</v>
      </c>
      <c r="C22" s="9">
        <f>+'24-02-003'!J187</f>
        <v>0</v>
      </c>
      <c r="D22" s="9">
        <f>+'24-02-003'!L187</f>
        <v>0</v>
      </c>
      <c r="E22" s="9">
        <f>+'24-02-003'!M187</f>
        <v>0</v>
      </c>
      <c r="F22" s="9">
        <f>+'24-02-003'!N187</f>
        <v>0</v>
      </c>
      <c r="G22" s="9">
        <f>+'24-02-003'!Q187</f>
        <v>0</v>
      </c>
      <c r="H22" s="9">
        <f>+'24-02-003'!R187</f>
        <v>0</v>
      </c>
      <c r="I22" s="9">
        <f>+'24-02-003'!S187</f>
        <v>0</v>
      </c>
      <c r="J22" s="9">
        <f>+'24-02-003'!T187</f>
        <v>0</v>
      </c>
      <c r="K22" s="9">
        <f>+'24-02-003'!U187</f>
        <v>0</v>
      </c>
      <c r="L22" s="9">
        <f>+'24-02-003'!V187</f>
        <v>0</v>
      </c>
      <c r="M22" s="9">
        <f>+'24-02-003'!W187</f>
        <v>0</v>
      </c>
      <c r="N22" s="9">
        <f>+'24-02-003'!X187</f>
        <v>0</v>
      </c>
      <c r="O22" s="9">
        <f>+'24-02-003'!Y187</f>
        <v>0</v>
      </c>
      <c r="P22" s="9">
        <f>+'24-02-003'!Z187</f>
        <v>0</v>
      </c>
      <c r="Q22" s="9">
        <f>+'24-02-003'!AA187</f>
        <v>0</v>
      </c>
      <c r="R22" s="9">
        <f>+'24-02-003'!AB187</f>
        <v>0</v>
      </c>
      <c r="S22" s="9">
        <f>+'24-02-003'!AC187</f>
        <v>0</v>
      </c>
      <c r="T22" s="9">
        <f>+'24-02-003'!AD187</f>
        <v>0</v>
      </c>
      <c r="U22" s="9">
        <f>+'24-02-003'!AE187</f>
        <v>0</v>
      </c>
      <c r="V22" s="9">
        <f>+'24-02-003'!AF187</f>
        <v>0</v>
      </c>
      <c r="W22" s="9">
        <f>+'24-02-003'!AG187</f>
        <v>0</v>
      </c>
      <c r="X22" s="11">
        <f>+'24-02-003'!AH187</f>
        <v>0</v>
      </c>
      <c r="Y22" s="11">
        <f>+'24-02-003'!AI187</f>
        <v>0</v>
      </c>
    </row>
    <row r="23" spans="1:25" s="12" customFormat="1" ht="26.25" customHeight="1">
      <c r="A23" s="14" t="s">
        <v>49</v>
      </c>
      <c r="B23" s="9">
        <f>+'24-02-003'!I190</f>
        <v>4351580000</v>
      </c>
      <c r="C23" s="9">
        <f>+'24-02-003'!J190</f>
        <v>4351580000</v>
      </c>
      <c r="D23" s="9">
        <f>+'24-02-003'!L190</f>
        <v>0</v>
      </c>
      <c r="E23" s="9">
        <f>+'24-02-003'!M190</f>
        <v>0</v>
      </c>
      <c r="F23" s="9">
        <f>+'24-02-003'!N190</f>
        <v>0</v>
      </c>
      <c r="G23" s="9">
        <f>+'24-02-003'!Q190</f>
        <v>1305474000</v>
      </c>
      <c r="H23" s="9">
        <f>+'24-02-003'!R190</f>
        <v>0</v>
      </c>
      <c r="I23" s="9">
        <f>+'24-02-003'!S190</f>
        <v>0</v>
      </c>
      <c r="J23" s="9">
        <f>+'24-02-003'!T190</f>
        <v>1305474000</v>
      </c>
      <c r="K23" s="9">
        <f>+'24-02-003'!U190</f>
        <v>0</v>
      </c>
      <c r="L23" s="9">
        <f>+'24-02-003'!V190</f>
        <v>0</v>
      </c>
      <c r="M23" s="9">
        <f>+'24-02-003'!W190</f>
        <v>0</v>
      </c>
      <c r="N23" s="9">
        <f>+'24-02-003'!X190</f>
        <v>0</v>
      </c>
      <c r="O23" s="9">
        <f>+'24-02-003'!Y190</f>
        <v>2175790000</v>
      </c>
      <c r="P23" s="9">
        <f>+'24-02-003'!Z190</f>
        <v>0</v>
      </c>
      <c r="Q23" s="9">
        <f>+'24-02-003'!AA190</f>
        <v>0</v>
      </c>
      <c r="R23" s="9">
        <f>+'24-02-003'!AB190</f>
        <v>2175790000</v>
      </c>
      <c r="S23" s="9">
        <f>+'24-02-003'!AC190</f>
        <v>0</v>
      </c>
      <c r="T23" s="9">
        <f>+'24-02-003'!AD190</f>
        <v>870316000</v>
      </c>
      <c r="U23" s="9">
        <f>+'24-02-003'!AE190</f>
        <v>0</v>
      </c>
      <c r="V23" s="9">
        <f>+'24-02-003'!AF190</f>
        <v>870316000</v>
      </c>
      <c r="W23" s="9">
        <f>+'24-02-003'!AG190</f>
        <v>4351580000</v>
      </c>
      <c r="X23" s="11">
        <f>+'24-02-003'!AH190</f>
        <v>1</v>
      </c>
      <c r="Y23" s="11">
        <f>+'24-02-003'!AI190</f>
        <v>1</v>
      </c>
    </row>
    <row r="24" spans="1:25" ht="36" customHeight="1">
      <c r="A24" s="66" t="str">
        <f>"TOTAL ASIG."&amp;" "&amp;$A$5</f>
        <v>TOTAL ASIG. 24-02-003 EDUCACION PREBASICA</v>
      </c>
      <c r="B24" s="67">
        <f t="shared" ref="B24:W24" si="0">SUM(B8:B23)</f>
        <v>4351580000</v>
      </c>
      <c r="C24" s="67">
        <f t="shared" si="0"/>
        <v>4351580000</v>
      </c>
      <c r="D24" s="67">
        <f t="shared" si="0"/>
        <v>0</v>
      </c>
      <c r="E24" s="67">
        <f t="shared" ref="E24" si="1">SUM(E8:E23)</f>
        <v>0</v>
      </c>
      <c r="F24" s="67">
        <f t="shared" si="0"/>
        <v>0</v>
      </c>
      <c r="G24" s="70">
        <f t="shared" si="0"/>
        <v>1305474000</v>
      </c>
      <c r="H24" s="70">
        <f t="shared" si="0"/>
        <v>0</v>
      </c>
      <c r="I24" s="70">
        <f t="shared" si="0"/>
        <v>0</v>
      </c>
      <c r="J24" s="67">
        <f t="shared" si="0"/>
        <v>1305474000</v>
      </c>
      <c r="K24" s="70">
        <f t="shared" si="0"/>
        <v>0</v>
      </c>
      <c r="L24" s="70">
        <f t="shared" si="0"/>
        <v>0</v>
      </c>
      <c r="M24" s="70">
        <f t="shared" si="0"/>
        <v>0</v>
      </c>
      <c r="N24" s="67">
        <f t="shared" si="0"/>
        <v>0</v>
      </c>
      <c r="O24" s="70">
        <f t="shared" si="0"/>
        <v>2175790000</v>
      </c>
      <c r="P24" s="70">
        <f t="shared" si="0"/>
        <v>0</v>
      </c>
      <c r="Q24" s="70">
        <f t="shared" si="0"/>
        <v>0</v>
      </c>
      <c r="R24" s="67">
        <f t="shared" si="0"/>
        <v>2175790000</v>
      </c>
      <c r="S24" s="70">
        <f t="shared" si="0"/>
        <v>0</v>
      </c>
      <c r="T24" s="70">
        <f t="shared" si="0"/>
        <v>870316000</v>
      </c>
      <c r="U24" s="70">
        <f t="shared" si="0"/>
        <v>0</v>
      </c>
      <c r="V24" s="67">
        <f t="shared" si="0"/>
        <v>870316000</v>
      </c>
      <c r="W24" s="70">
        <f t="shared" si="0"/>
        <v>4351580000</v>
      </c>
      <c r="X24" s="68">
        <f>IF(ISERROR(W24/B24),0,W24/B24)</f>
        <v>1</v>
      </c>
      <c r="Y24" s="68">
        <f>IF(ISERROR(W24/$W$24),0,W24/$W$24)</f>
        <v>1</v>
      </c>
    </row>
    <row r="25" spans="1:25">
      <c r="B25" s="4"/>
      <c r="G25" s="4"/>
      <c r="H25" s="4"/>
      <c r="I25" s="4"/>
      <c r="K25" s="4"/>
      <c r="L25" s="4"/>
      <c r="M25" s="4"/>
      <c r="O25" s="4"/>
      <c r="P25" s="4"/>
      <c r="Q25" s="4"/>
      <c r="S25" s="4"/>
      <c r="T25" s="4"/>
      <c r="U25" s="4"/>
    </row>
    <row r="26" spans="1:25">
      <c r="B26" s="4"/>
      <c r="G26" s="4"/>
      <c r="H26" s="4"/>
      <c r="I26" s="4"/>
      <c r="K26" s="4"/>
      <c r="L26" s="4"/>
      <c r="M26" s="4"/>
      <c r="O26" s="4"/>
      <c r="P26" s="4"/>
      <c r="Q26" s="4"/>
      <c r="S26" s="4"/>
      <c r="T26" s="4"/>
      <c r="U26" s="4"/>
    </row>
    <row r="27" spans="1:25">
      <c r="B27" s="4"/>
      <c r="G27" s="4"/>
      <c r="H27" s="4"/>
      <c r="I27" s="4"/>
      <c r="K27" s="4"/>
      <c r="L27" s="4"/>
      <c r="M27" s="4"/>
      <c r="O27" s="4"/>
      <c r="P27" s="4"/>
      <c r="Q27" s="4"/>
      <c r="S27" s="4"/>
      <c r="T27" s="4"/>
      <c r="U27" s="4"/>
    </row>
    <row r="28" spans="1:25">
      <c r="B28" s="4"/>
      <c r="G28" s="4"/>
      <c r="H28" s="4"/>
      <c r="I28" s="4"/>
      <c r="K28" s="4"/>
      <c r="L28" s="4"/>
      <c r="M28" s="4"/>
      <c r="O28" s="4"/>
      <c r="P28" s="4"/>
      <c r="Q28" s="4"/>
      <c r="S28" s="4"/>
      <c r="T28" s="4"/>
      <c r="U28" s="4"/>
    </row>
    <row r="29" spans="1:25">
      <c r="B29" s="4"/>
      <c r="G29" s="4"/>
      <c r="H29" s="4"/>
      <c r="I29" s="4"/>
      <c r="K29" s="4"/>
      <c r="L29" s="4"/>
      <c r="M29" s="4"/>
      <c r="O29" s="4"/>
      <c r="P29" s="4"/>
      <c r="Q29" s="4"/>
      <c r="S29" s="4"/>
      <c r="T29" s="4"/>
      <c r="U29" s="4"/>
    </row>
    <row r="30" spans="1:25">
      <c r="B30" s="4"/>
      <c r="G30" s="4"/>
      <c r="H30" s="4"/>
      <c r="I30" s="4"/>
      <c r="K30" s="4"/>
      <c r="L30" s="4"/>
      <c r="M30" s="4"/>
      <c r="O30" s="4"/>
      <c r="P30" s="4"/>
      <c r="Q30" s="4"/>
      <c r="S30" s="4"/>
      <c r="T30" s="4"/>
      <c r="U30" s="4"/>
    </row>
    <row r="31" spans="1:25">
      <c r="B31" s="4"/>
      <c r="G31" s="4"/>
      <c r="H31" s="4"/>
      <c r="I31" s="4"/>
      <c r="K31" s="4"/>
      <c r="L31" s="4"/>
      <c r="M31" s="4"/>
      <c r="O31" s="4"/>
      <c r="P31" s="4"/>
      <c r="Q31" s="4"/>
      <c r="S31" s="4"/>
      <c r="T31" s="4"/>
      <c r="U31" s="4"/>
    </row>
    <row r="32" spans="1:25">
      <c r="B32" s="4"/>
      <c r="G32" s="4"/>
      <c r="H32" s="4"/>
      <c r="I32" s="4"/>
      <c r="K32" s="4"/>
      <c r="L32" s="4"/>
      <c r="M32" s="4"/>
      <c r="O32" s="4"/>
      <c r="P32" s="4"/>
      <c r="Q32" s="4"/>
      <c r="S32" s="4"/>
      <c r="T32" s="4"/>
      <c r="U32" s="4"/>
    </row>
    <row r="33" spans="2:21">
      <c r="B33" s="4"/>
      <c r="G33" s="4"/>
      <c r="H33" s="4"/>
      <c r="I33" s="4"/>
      <c r="K33" s="4"/>
      <c r="L33" s="4"/>
      <c r="M33" s="4"/>
      <c r="O33" s="4"/>
      <c r="P33" s="4"/>
      <c r="Q33" s="4"/>
      <c r="S33" s="4"/>
      <c r="T33" s="4"/>
      <c r="U33" s="4"/>
    </row>
    <row r="34" spans="2:21">
      <c r="B34" s="4"/>
      <c r="G34" s="4"/>
      <c r="H34" s="4"/>
      <c r="I34" s="4"/>
      <c r="K34" s="4"/>
      <c r="L34" s="4"/>
      <c r="M34" s="4"/>
      <c r="O34" s="4"/>
      <c r="P34" s="4"/>
      <c r="Q34" s="4"/>
      <c r="S34" s="4"/>
      <c r="T34" s="4"/>
      <c r="U34" s="4"/>
    </row>
    <row r="35" spans="2:21">
      <c r="B35" s="4"/>
      <c r="G35" s="4"/>
      <c r="H35" s="4"/>
      <c r="I35" s="4"/>
      <c r="K35" s="4"/>
      <c r="L35" s="4"/>
      <c r="M35" s="4"/>
      <c r="O35" s="4"/>
      <c r="P35" s="4"/>
      <c r="Q35" s="4"/>
      <c r="S35" s="4"/>
      <c r="T35" s="4"/>
      <c r="U35" s="4"/>
    </row>
    <row r="36" spans="2:21">
      <c r="B36" s="4"/>
      <c r="G36" s="4"/>
      <c r="H36" s="4"/>
      <c r="I36" s="4"/>
      <c r="K36" s="4"/>
      <c r="L36" s="4"/>
      <c r="M36" s="4"/>
      <c r="O36" s="4"/>
      <c r="P36" s="4"/>
      <c r="Q36" s="4"/>
      <c r="S36" s="4"/>
      <c r="T36" s="4"/>
      <c r="U36" s="4"/>
    </row>
    <row r="37" spans="2:21">
      <c r="B37" s="4"/>
      <c r="G37" s="4"/>
      <c r="H37" s="4"/>
      <c r="I37" s="4"/>
      <c r="K37" s="4"/>
      <c r="L37" s="4"/>
      <c r="M37" s="4"/>
      <c r="O37" s="4"/>
      <c r="P37" s="4"/>
      <c r="Q37" s="4"/>
      <c r="S37" s="4"/>
      <c r="T37" s="4"/>
      <c r="U37" s="4"/>
    </row>
    <row r="38" spans="2:21">
      <c r="B38" s="4"/>
      <c r="G38" s="4"/>
      <c r="H38" s="4"/>
      <c r="I38" s="4"/>
      <c r="K38" s="4"/>
      <c r="L38" s="4"/>
      <c r="M38" s="4"/>
      <c r="O38" s="4"/>
      <c r="P38" s="4"/>
      <c r="Q38" s="4"/>
      <c r="S38" s="4"/>
      <c r="T38" s="4"/>
      <c r="U38" s="4"/>
    </row>
    <row r="39" spans="2:21">
      <c r="B39" s="4"/>
      <c r="G39" s="4"/>
      <c r="H39" s="4"/>
      <c r="I39" s="4"/>
      <c r="K39" s="4"/>
      <c r="L39" s="4"/>
      <c r="M39" s="4"/>
      <c r="O39" s="4"/>
      <c r="P39" s="4"/>
      <c r="Q39" s="4"/>
      <c r="S39" s="4"/>
      <c r="T39" s="4"/>
      <c r="U39" s="4"/>
    </row>
    <row r="40" spans="2:21">
      <c r="B40" s="4"/>
      <c r="G40" s="4"/>
      <c r="H40" s="4"/>
      <c r="I40" s="4"/>
      <c r="K40" s="4"/>
      <c r="L40" s="4"/>
      <c r="M40" s="4"/>
      <c r="O40" s="4"/>
      <c r="P40" s="4"/>
      <c r="Q40" s="4"/>
      <c r="S40" s="4"/>
      <c r="T40" s="4"/>
      <c r="U40" s="4"/>
    </row>
    <row r="41" spans="2:21">
      <c r="B41" s="4"/>
      <c r="G41" s="4"/>
      <c r="H41" s="4"/>
      <c r="I41" s="4"/>
      <c r="K41" s="4"/>
      <c r="L41" s="4"/>
      <c r="M41" s="4"/>
      <c r="O41" s="4"/>
      <c r="P41" s="4"/>
      <c r="Q41" s="4"/>
      <c r="S41" s="4"/>
      <c r="T41" s="4"/>
      <c r="U41" s="4"/>
    </row>
  </sheetData>
  <mergeCells count="19">
    <mergeCell ref="V6:V7"/>
    <mergeCell ref="W6:W7"/>
    <mergeCell ref="X6:Y6"/>
    <mergeCell ref="J6:J7"/>
    <mergeCell ref="K6:M6"/>
    <mergeCell ref="N6:N7"/>
    <mergeCell ref="O6:Q6"/>
    <mergeCell ref="R6:R7"/>
    <mergeCell ref="S6:U6"/>
    <mergeCell ref="A1:Y1"/>
    <mergeCell ref="A2:Y2"/>
    <mergeCell ref="A3:Y3"/>
    <mergeCell ref="A4:Y4"/>
    <mergeCell ref="A5:Y5"/>
    <mergeCell ref="A6:A7"/>
    <mergeCell ref="B6:B7"/>
    <mergeCell ref="C6:C7"/>
    <mergeCell ref="D6:F6"/>
    <mergeCell ref="G6:I6"/>
  </mergeCells>
  <printOptions horizontalCentered="1"/>
  <pageMargins left="0.35433070866141736" right="0.15748031496062992" top="0.59055118110236227" bottom="0.39370078740157483" header="0" footer="0"/>
  <pageSetup paperSize="184" scale="65" fitToHeight="8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9" tint="0.59999389629810485"/>
    <pageSetUpPr fitToPage="1"/>
  </sheetPr>
  <dimension ref="A1:AK399"/>
  <sheetViews>
    <sheetView workbookViewId="0">
      <pane xSplit="3" ySplit="7" topLeftCell="O8" activePane="bottomRight" state="frozen"/>
      <selection activeCell="AG192" sqref="AG192"/>
      <selection pane="topRight" activeCell="AG192" sqref="AG192"/>
      <selection pane="bottomLeft" activeCell="AG192" sqref="AG192"/>
      <selection pane="bottomRight" activeCell="AG192" sqref="AG192"/>
    </sheetView>
  </sheetViews>
  <sheetFormatPr baseColWidth="10" defaultRowHeight="11.25" outlineLevelRow="1" outlineLevelCol="1"/>
  <cols>
    <col min="1" max="1" width="3.5703125" style="3" customWidth="1"/>
    <col min="2" max="2" width="17.7109375" style="3" customWidth="1"/>
    <col min="3" max="3" width="9.85546875" style="3" customWidth="1"/>
    <col min="4" max="4" width="24.28515625" style="2" customWidth="1"/>
    <col min="5" max="5" width="25.7109375" style="2" customWidth="1"/>
    <col min="6" max="6" width="11.5703125" style="3" customWidth="1"/>
    <col min="7" max="7" width="10.28515625" style="3" customWidth="1"/>
    <col min="8" max="8" width="11.5703125" style="3" customWidth="1"/>
    <col min="9" max="9" width="13.42578125" style="6" customWidth="1"/>
    <col min="10" max="10" width="13.5703125" style="4" customWidth="1"/>
    <col min="11" max="11" width="20.28515625" style="2" customWidth="1"/>
    <col min="12" max="13" width="10.42578125" style="3" customWidth="1"/>
    <col min="14" max="14" width="12.28515625" style="3" customWidth="1"/>
    <col min="15" max="15" width="11.42578125" style="3" bestFit="1" customWidth="1"/>
    <col min="16" max="16" width="15.7109375" style="5" customWidth="1"/>
    <col min="17" max="19" width="12" style="6" hidden="1" customWidth="1" outlineLevel="1"/>
    <col min="20" max="20" width="12" style="6" customWidth="1" collapsed="1"/>
    <col min="21" max="23" width="12.140625" style="6" hidden="1" customWidth="1" outlineLevel="1"/>
    <col min="24" max="24" width="12.140625" style="6" customWidth="1" collapsed="1"/>
    <col min="25" max="27" width="12.140625" style="6" hidden="1" customWidth="1" outlineLevel="1"/>
    <col min="28" max="28" width="12.140625" style="6" customWidth="1" collapsed="1"/>
    <col min="29" max="31" width="12.140625" style="6" customWidth="1" outlineLevel="1"/>
    <col min="32" max="32" width="12.140625" style="6" customWidth="1"/>
    <col min="33" max="33" width="14.140625" style="6" customWidth="1"/>
    <col min="34" max="34" width="10.28515625" style="7" bestFit="1" customWidth="1"/>
    <col min="35" max="35" width="11.140625" style="7" customWidth="1"/>
    <col min="36" max="16384" width="11.42578125" style="2"/>
  </cols>
  <sheetData>
    <row r="1" spans="1:35" s="1" customFormat="1" ht="16.5" customHeight="1">
      <c r="A1" s="204" t="s">
        <v>78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  <c r="Q1" s="204"/>
      <c r="R1" s="204"/>
      <c r="S1" s="204"/>
      <c r="T1" s="204"/>
      <c r="U1" s="204"/>
      <c r="V1" s="204"/>
      <c r="W1" s="204"/>
      <c r="X1" s="204"/>
      <c r="Y1" s="204"/>
      <c r="Z1" s="204"/>
      <c r="AA1" s="204"/>
      <c r="AB1" s="204"/>
      <c r="AC1" s="204"/>
      <c r="AD1" s="204"/>
      <c r="AE1" s="204"/>
      <c r="AF1" s="204"/>
      <c r="AG1" s="204"/>
      <c r="AH1" s="204"/>
      <c r="AI1" s="204"/>
    </row>
    <row r="2" spans="1:35" s="1" customFormat="1" ht="16.5" customHeight="1">
      <c r="A2" s="205" t="s">
        <v>77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W2" s="205"/>
      <c r="X2" s="205"/>
      <c r="Y2" s="205"/>
      <c r="Z2" s="205"/>
      <c r="AA2" s="205"/>
      <c r="AB2" s="205"/>
      <c r="AC2" s="205"/>
      <c r="AD2" s="205"/>
      <c r="AE2" s="205"/>
      <c r="AF2" s="205"/>
      <c r="AG2" s="205"/>
      <c r="AH2" s="205"/>
      <c r="AI2" s="205"/>
    </row>
    <row r="3" spans="1:35" s="1" customFormat="1" ht="16.5" customHeight="1">
      <c r="A3" s="204" t="s">
        <v>1170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04"/>
      <c r="O3" s="204"/>
      <c r="P3" s="204"/>
      <c r="Q3" s="204"/>
      <c r="R3" s="204"/>
      <c r="S3" s="204"/>
      <c r="T3" s="204"/>
      <c r="U3" s="204"/>
      <c r="V3" s="204"/>
      <c r="W3" s="204"/>
      <c r="X3" s="204"/>
      <c r="Y3" s="204"/>
      <c r="Z3" s="204"/>
      <c r="AA3" s="204"/>
      <c r="AB3" s="204"/>
      <c r="AC3" s="204"/>
      <c r="AD3" s="204"/>
      <c r="AE3" s="204"/>
      <c r="AF3" s="204"/>
      <c r="AG3" s="204"/>
      <c r="AH3" s="204"/>
      <c r="AI3" s="204"/>
    </row>
    <row r="4" spans="1:35" s="1" customFormat="1" ht="16.5" customHeight="1">
      <c r="A4" s="205" t="s">
        <v>48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  <c r="Z4" s="205"/>
      <c r="AA4" s="205"/>
      <c r="AB4" s="205"/>
      <c r="AC4" s="205"/>
      <c r="AD4" s="205"/>
      <c r="AE4" s="205"/>
      <c r="AF4" s="205"/>
      <c r="AG4" s="205"/>
      <c r="AH4" s="205"/>
      <c r="AI4" s="205"/>
    </row>
    <row r="5" spans="1:35" ht="17.25" customHeight="1">
      <c r="A5" s="207" t="s">
        <v>83</v>
      </c>
      <c r="B5" s="208"/>
      <c r="C5" s="208"/>
      <c r="D5" s="208"/>
      <c r="E5" s="208"/>
      <c r="F5" s="208"/>
      <c r="G5" s="208"/>
      <c r="H5" s="208"/>
      <c r="I5" s="208"/>
      <c r="J5" s="208"/>
      <c r="K5" s="208"/>
      <c r="L5" s="208"/>
      <c r="M5" s="208"/>
      <c r="N5" s="208"/>
      <c r="O5" s="208"/>
      <c r="P5" s="208"/>
      <c r="Q5" s="208"/>
      <c r="R5" s="208"/>
      <c r="S5" s="208"/>
      <c r="T5" s="208"/>
    </row>
    <row r="6" spans="1:35" s="3" customFormat="1" ht="25.5" customHeight="1">
      <c r="A6" s="193" t="s">
        <v>0</v>
      </c>
      <c r="B6" s="47" t="s">
        <v>34</v>
      </c>
      <c r="C6" s="200" t="s">
        <v>2</v>
      </c>
      <c r="D6" s="193" t="s">
        <v>30</v>
      </c>
      <c r="E6" s="200" t="s">
        <v>3</v>
      </c>
      <c r="F6" s="193" t="s">
        <v>31</v>
      </c>
      <c r="G6" s="193" t="s">
        <v>4</v>
      </c>
      <c r="H6" s="193"/>
      <c r="I6" s="209" t="s">
        <v>32</v>
      </c>
      <c r="J6" s="209" t="s">
        <v>10</v>
      </c>
      <c r="K6" s="193" t="s">
        <v>8</v>
      </c>
      <c r="L6" s="197" t="s">
        <v>21</v>
      </c>
      <c r="M6" s="198"/>
      <c r="N6" s="199"/>
      <c r="O6" s="193" t="s">
        <v>9</v>
      </c>
      <c r="P6" s="200" t="s">
        <v>5</v>
      </c>
      <c r="Q6" s="196" t="s">
        <v>33</v>
      </c>
      <c r="R6" s="196"/>
      <c r="S6" s="196"/>
      <c r="T6" s="194" t="s">
        <v>23</v>
      </c>
      <c r="U6" s="196" t="s">
        <v>33</v>
      </c>
      <c r="V6" s="196"/>
      <c r="W6" s="196"/>
      <c r="X6" s="202" t="s">
        <v>24</v>
      </c>
      <c r="Y6" s="196" t="s">
        <v>33</v>
      </c>
      <c r="Z6" s="196"/>
      <c r="AA6" s="196"/>
      <c r="AB6" s="194" t="s">
        <v>25</v>
      </c>
      <c r="AC6" s="196" t="s">
        <v>33</v>
      </c>
      <c r="AD6" s="196"/>
      <c r="AE6" s="196"/>
      <c r="AF6" s="194" t="s">
        <v>26</v>
      </c>
      <c r="AG6" s="194" t="s">
        <v>47</v>
      </c>
      <c r="AH6" s="206" t="s">
        <v>53</v>
      </c>
      <c r="AI6" s="206"/>
    </row>
    <row r="7" spans="1:35" s="3" customFormat="1" ht="22.5">
      <c r="A7" s="193"/>
      <c r="B7" s="48" t="s">
        <v>1</v>
      </c>
      <c r="C7" s="201"/>
      <c r="D7" s="193"/>
      <c r="E7" s="201"/>
      <c r="F7" s="193"/>
      <c r="G7" s="49" t="s">
        <v>6</v>
      </c>
      <c r="H7" s="49" t="s">
        <v>7</v>
      </c>
      <c r="I7" s="210"/>
      <c r="J7" s="210"/>
      <c r="K7" s="193"/>
      <c r="L7" s="50" t="s">
        <v>11</v>
      </c>
      <c r="M7" s="50" t="s">
        <v>22</v>
      </c>
      <c r="N7" s="51" t="s">
        <v>75</v>
      </c>
      <c r="O7" s="193"/>
      <c r="P7" s="201"/>
      <c r="Q7" s="50" t="s">
        <v>35</v>
      </c>
      <c r="R7" s="50" t="s">
        <v>36</v>
      </c>
      <c r="S7" s="50" t="s">
        <v>37</v>
      </c>
      <c r="T7" s="195"/>
      <c r="U7" s="50" t="s">
        <v>38</v>
      </c>
      <c r="V7" s="50" t="s">
        <v>39</v>
      </c>
      <c r="W7" s="50" t="s">
        <v>40</v>
      </c>
      <c r="X7" s="203"/>
      <c r="Y7" s="50" t="s">
        <v>41</v>
      </c>
      <c r="Z7" s="50" t="s">
        <v>42</v>
      </c>
      <c r="AA7" s="50" t="s">
        <v>43</v>
      </c>
      <c r="AB7" s="195"/>
      <c r="AC7" s="50" t="s">
        <v>44</v>
      </c>
      <c r="AD7" s="50" t="s">
        <v>45</v>
      </c>
      <c r="AE7" s="50" t="s">
        <v>46</v>
      </c>
      <c r="AF7" s="195"/>
      <c r="AG7" s="195"/>
      <c r="AH7" s="52" t="s">
        <v>29</v>
      </c>
      <c r="AI7" s="52" t="s">
        <v>54</v>
      </c>
    </row>
    <row r="8" spans="1:35" ht="12.75" customHeight="1">
      <c r="A8" s="8"/>
      <c r="B8" s="190" t="s">
        <v>52</v>
      </c>
      <c r="C8" s="191"/>
      <c r="D8" s="192"/>
      <c r="E8" s="18"/>
      <c r="F8" s="19"/>
      <c r="G8" s="20"/>
      <c r="H8" s="20"/>
      <c r="I8" s="179">
        <v>69791582</v>
      </c>
      <c r="J8" s="22"/>
      <c r="K8" s="23"/>
      <c r="L8" s="24"/>
      <c r="M8" s="234">
        <v>1292</v>
      </c>
      <c r="N8" s="24"/>
      <c r="O8" s="19"/>
      <c r="P8" s="25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6"/>
      <c r="AI8" s="26"/>
    </row>
    <row r="9" spans="1:35" ht="22.5" outlineLevel="1">
      <c r="A9" s="16">
        <v>1</v>
      </c>
      <c r="B9" s="79" t="s">
        <v>152</v>
      </c>
      <c r="C9" s="81">
        <v>41879</v>
      </c>
      <c r="D9" s="78" t="s">
        <v>147</v>
      </c>
      <c r="E9" s="244" t="s">
        <v>117</v>
      </c>
      <c r="F9" s="79" t="s">
        <v>109</v>
      </c>
      <c r="G9" s="81">
        <v>41879</v>
      </c>
      <c r="H9" s="81">
        <v>42185</v>
      </c>
      <c r="I9" s="223"/>
      <c r="J9" s="77">
        <v>15980818</v>
      </c>
      <c r="K9" s="231" t="s">
        <v>151</v>
      </c>
      <c r="L9" s="88">
        <v>408</v>
      </c>
      <c r="M9" s="235"/>
      <c r="N9" s="35"/>
      <c r="O9" s="92" t="s">
        <v>131</v>
      </c>
      <c r="P9" s="90"/>
      <c r="Q9" s="35"/>
      <c r="R9" s="35"/>
      <c r="S9" s="35"/>
      <c r="T9" s="40">
        <f>SUM(Q9:S9)</f>
        <v>0</v>
      </c>
      <c r="U9" s="35"/>
      <c r="V9" s="35"/>
      <c r="W9" s="35"/>
      <c r="X9" s="40">
        <f>SUM(U9:W9)</f>
        <v>0</v>
      </c>
      <c r="Y9" s="35"/>
      <c r="Z9" s="35"/>
      <c r="AA9" s="35"/>
      <c r="AB9" s="40">
        <f>SUM(Y9:AA9)</f>
        <v>0</v>
      </c>
      <c r="AC9" s="77">
        <v>15980818</v>
      </c>
      <c r="AD9" s="35"/>
      <c r="AE9" s="35"/>
      <c r="AF9" s="40">
        <f>SUM(AC9:AE9)</f>
        <v>15980818</v>
      </c>
      <c r="AG9" s="40">
        <f t="shared" ref="AG9:AG15" si="0">SUM(T9,X9,AB9,AF9)</f>
        <v>15980818</v>
      </c>
      <c r="AH9" s="41">
        <f>IF(ISERROR(AG9/$I$8),0,AG9/$I$8)</f>
        <v>0.22897916255860198</v>
      </c>
      <c r="AI9" s="42">
        <f t="shared" ref="AI9:AI14" si="1">IF(ISERROR(AG9/$AG$382),"-",AG9/$AG$382)</f>
        <v>8.817880628883246E-3</v>
      </c>
    </row>
    <row r="10" spans="1:35" outlineLevel="1">
      <c r="A10" s="16">
        <v>2</v>
      </c>
      <c r="B10" s="79" t="s">
        <v>153</v>
      </c>
      <c r="C10" s="81">
        <v>41872</v>
      </c>
      <c r="D10" s="78" t="s">
        <v>148</v>
      </c>
      <c r="E10" s="245"/>
      <c r="F10" s="79" t="s">
        <v>109</v>
      </c>
      <c r="G10" s="81">
        <v>41872</v>
      </c>
      <c r="H10" s="81">
        <v>42185</v>
      </c>
      <c r="I10" s="223"/>
      <c r="J10" s="77">
        <v>6000000</v>
      </c>
      <c r="K10" s="232"/>
      <c r="L10" s="88">
        <v>12</v>
      </c>
      <c r="M10" s="235"/>
      <c r="N10" s="35"/>
      <c r="O10" s="92" t="s">
        <v>131</v>
      </c>
      <c r="P10" s="91"/>
      <c r="Q10" s="35"/>
      <c r="R10" s="35"/>
      <c r="S10" s="35"/>
      <c r="T10" s="40">
        <f t="shared" ref="T10:T15" si="2">SUM(Q10:S10)</f>
        <v>0</v>
      </c>
      <c r="U10" s="35"/>
      <c r="V10" s="35"/>
      <c r="W10" s="35"/>
      <c r="X10" s="40">
        <f t="shared" ref="X10:X15" si="3">SUM(U10:W10)</f>
        <v>0</v>
      </c>
      <c r="Y10" s="35"/>
      <c r="Z10" s="35">
        <v>6000000</v>
      </c>
      <c r="AA10" s="35"/>
      <c r="AB10" s="40">
        <f t="shared" ref="AB10:AB15" si="4">SUM(Y10:AA10)</f>
        <v>6000000</v>
      </c>
      <c r="AC10" s="35"/>
      <c r="AD10" s="35"/>
      <c r="AE10" s="35"/>
      <c r="AF10" s="40">
        <f t="shared" ref="AF10:AF15" si="5">SUM(AC10:AE10)</f>
        <v>0</v>
      </c>
      <c r="AG10" s="40">
        <f t="shared" si="0"/>
        <v>6000000</v>
      </c>
      <c r="AH10" s="41">
        <f t="shared" ref="AH10:AH14" si="6">IF(ISERROR(AG10/$I$8),0,AG10/$I$8)</f>
        <v>8.5970253547197145E-2</v>
      </c>
      <c r="AI10" s="42">
        <f t="shared" si="1"/>
        <v>3.3106743205072154E-3</v>
      </c>
    </row>
    <row r="11" spans="1:35" outlineLevel="1">
      <c r="A11" s="16">
        <v>3</v>
      </c>
      <c r="B11" s="79" t="s">
        <v>154</v>
      </c>
      <c r="C11" s="81">
        <v>41869</v>
      </c>
      <c r="D11" s="78" t="s">
        <v>116</v>
      </c>
      <c r="E11" s="245"/>
      <c r="F11" s="79" t="s">
        <v>109</v>
      </c>
      <c r="G11" s="81">
        <v>41869</v>
      </c>
      <c r="H11" s="81">
        <v>42185</v>
      </c>
      <c r="I11" s="223"/>
      <c r="J11" s="77">
        <v>6000000</v>
      </c>
      <c r="K11" s="232"/>
      <c r="L11" s="88">
        <v>6</v>
      </c>
      <c r="M11" s="235"/>
      <c r="N11" s="35"/>
      <c r="O11" s="92" t="s">
        <v>131</v>
      </c>
      <c r="P11" s="91"/>
      <c r="Q11" s="35"/>
      <c r="R11" s="35"/>
      <c r="S11" s="35"/>
      <c r="T11" s="40">
        <f t="shared" si="2"/>
        <v>0</v>
      </c>
      <c r="U11" s="35"/>
      <c r="V11" s="35"/>
      <c r="W11" s="35"/>
      <c r="X11" s="40">
        <f t="shared" si="3"/>
        <v>0</v>
      </c>
      <c r="Y11" s="35"/>
      <c r="Z11" s="35">
        <v>6000000</v>
      </c>
      <c r="AA11" s="35"/>
      <c r="AB11" s="40">
        <f t="shared" si="4"/>
        <v>6000000</v>
      </c>
      <c r="AC11" s="35"/>
      <c r="AD11" s="35"/>
      <c r="AE11" s="35"/>
      <c r="AF11" s="40">
        <f t="shared" si="5"/>
        <v>0</v>
      </c>
      <c r="AG11" s="40">
        <f t="shared" si="0"/>
        <v>6000000</v>
      </c>
      <c r="AH11" s="41">
        <f t="shared" si="6"/>
        <v>8.5970253547197145E-2</v>
      </c>
      <c r="AI11" s="42">
        <f t="shared" si="1"/>
        <v>3.3106743205072154E-3</v>
      </c>
    </row>
    <row r="12" spans="1:35" outlineLevel="1">
      <c r="A12" s="16">
        <v>4</v>
      </c>
      <c r="B12" s="79" t="s">
        <v>155</v>
      </c>
      <c r="C12" s="81">
        <v>41872</v>
      </c>
      <c r="D12" s="78" t="s">
        <v>149</v>
      </c>
      <c r="E12" s="245"/>
      <c r="F12" s="79" t="s">
        <v>109</v>
      </c>
      <c r="G12" s="81">
        <v>41872</v>
      </c>
      <c r="H12" s="81">
        <v>42185</v>
      </c>
      <c r="I12" s="223"/>
      <c r="J12" s="77">
        <v>6000000</v>
      </c>
      <c r="K12" s="232"/>
      <c r="L12" s="88">
        <v>10</v>
      </c>
      <c r="M12" s="235"/>
      <c r="N12" s="35"/>
      <c r="O12" s="92" t="s">
        <v>131</v>
      </c>
      <c r="P12" s="91"/>
      <c r="Q12" s="35"/>
      <c r="R12" s="35"/>
      <c r="S12" s="35"/>
      <c r="T12" s="40">
        <f t="shared" si="2"/>
        <v>0</v>
      </c>
      <c r="U12" s="35"/>
      <c r="V12" s="35"/>
      <c r="W12" s="35"/>
      <c r="X12" s="40">
        <f t="shared" si="3"/>
        <v>0</v>
      </c>
      <c r="Y12" s="35"/>
      <c r="Z12" s="35">
        <v>6000000</v>
      </c>
      <c r="AA12" s="35"/>
      <c r="AB12" s="40">
        <f t="shared" si="4"/>
        <v>6000000</v>
      </c>
      <c r="AC12" s="35"/>
      <c r="AD12" s="35"/>
      <c r="AE12" s="35"/>
      <c r="AF12" s="40">
        <f t="shared" si="5"/>
        <v>0</v>
      </c>
      <c r="AG12" s="40">
        <f t="shared" si="0"/>
        <v>6000000</v>
      </c>
      <c r="AH12" s="41">
        <f t="shared" si="6"/>
        <v>8.5970253547197145E-2</v>
      </c>
      <c r="AI12" s="42">
        <f t="shared" si="1"/>
        <v>3.3106743205072154E-3</v>
      </c>
    </row>
    <row r="13" spans="1:35" outlineLevel="1">
      <c r="A13" s="16">
        <v>5</v>
      </c>
      <c r="B13" s="79" t="s">
        <v>156</v>
      </c>
      <c r="C13" s="81">
        <v>41869</v>
      </c>
      <c r="D13" s="78" t="s">
        <v>115</v>
      </c>
      <c r="E13" s="245"/>
      <c r="F13" s="79" t="s">
        <v>109</v>
      </c>
      <c r="G13" s="81">
        <v>41869</v>
      </c>
      <c r="H13" s="81">
        <v>42185</v>
      </c>
      <c r="I13" s="223"/>
      <c r="J13" s="77">
        <v>6000000</v>
      </c>
      <c r="K13" s="232"/>
      <c r="L13" s="88">
        <v>18</v>
      </c>
      <c r="M13" s="235"/>
      <c r="N13" s="35"/>
      <c r="O13" s="92" t="s">
        <v>131</v>
      </c>
      <c r="P13" s="91"/>
      <c r="Q13" s="35"/>
      <c r="R13" s="35"/>
      <c r="S13" s="35"/>
      <c r="T13" s="40">
        <f t="shared" si="2"/>
        <v>0</v>
      </c>
      <c r="U13" s="35"/>
      <c r="V13" s="35"/>
      <c r="W13" s="35"/>
      <c r="X13" s="40">
        <f t="shared" si="3"/>
        <v>0</v>
      </c>
      <c r="Y13" s="35"/>
      <c r="Z13" s="35">
        <v>6000000</v>
      </c>
      <c r="AA13" s="35"/>
      <c r="AB13" s="40">
        <f t="shared" si="4"/>
        <v>6000000</v>
      </c>
      <c r="AC13" s="35"/>
      <c r="AD13" s="35"/>
      <c r="AE13" s="35"/>
      <c r="AF13" s="40">
        <f t="shared" si="5"/>
        <v>0</v>
      </c>
      <c r="AG13" s="40">
        <f t="shared" si="0"/>
        <v>6000000</v>
      </c>
      <c r="AH13" s="41">
        <f t="shared" si="6"/>
        <v>8.5970253547197145E-2</v>
      </c>
      <c r="AI13" s="42">
        <f t="shared" si="1"/>
        <v>3.3106743205072154E-3</v>
      </c>
    </row>
    <row r="14" spans="1:35" ht="22.5" outlineLevel="1">
      <c r="A14" s="16">
        <v>6</v>
      </c>
      <c r="B14" s="79" t="s">
        <v>157</v>
      </c>
      <c r="C14" s="82">
        <v>41880</v>
      </c>
      <c r="D14" s="83" t="s">
        <v>150</v>
      </c>
      <c r="E14" s="245"/>
      <c r="F14" s="79" t="s">
        <v>109</v>
      </c>
      <c r="G14" s="82">
        <v>41880</v>
      </c>
      <c r="H14" s="81">
        <v>42185</v>
      </c>
      <c r="I14" s="223"/>
      <c r="J14" s="84">
        <v>6000000</v>
      </c>
      <c r="K14" s="232"/>
      <c r="L14" s="88">
        <v>79</v>
      </c>
      <c r="M14" s="235"/>
      <c r="N14" s="35"/>
      <c r="O14" s="92" t="s">
        <v>131</v>
      </c>
      <c r="P14" s="91"/>
      <c r="Q14" s="35"/>
      <c r="R14" s="35"/>
      <c r="S14" s="35"/>
      <c r="T14" s="40">
        <f t="shared" si="2"/>
        <v>0</v>
      </c>
      <c r="U14" s="35"/>
      <c r="V14" s="35"/>
      <c r="W14" s="35"/>
      <c r="X14" s="40">
        <f t="shared" si="3"/>
        <v>0</v>
      </c>
      <c r="Y14" s="35"/>
      <c r="Z14" s="35">
        <v>6000000</v>
      </c>
      <c r="AA14" s="35"/>
      <c r="AB14" s="40">
        <f t="shared" si="4"/>
        <v>6000000</v>
      </c>
      <c r="AC14" s="35"/>
      <c r="AD14" s="35"/>
      <c r="AE14" s="35"/>
      <c r="AF14" s="40">
        <f t="shared" si="5"/>
        <v>0</v>
      </c>
      <c r="AG14" s="40">
        <f t="shared" si="0"/>
        <v>6000000</v>
      </c>
      <c r="AH14" s="41">
        <f t="shared" si="6"/>
        <v>8.5970253547197145E-2</v>
      </c>
      <c r="AI14" s="42">
        <f t="shared" si="1"/>
        <v>3.3106743205072154E-3</v>
      </c>
    </row>
    <row r="15" spans="1:35" outlineLevel="1">
      <c r="A15" s="16">
        <v>7</v>
      </c>
      <c r="B15" s="79" t="s">
        <v>919</v>
      </c>
      <c r="C15" s="81">
        <v>41940</v>
      </c>
      <c r="D15" s="78" t="s">
        <v>920</v>
      </c>
      <c r="E15" s="246"/>
      <c r="F15" s="139">
        <v>41940</v>
      </c>
      <c r="G15" s="81">
        <v>41940</v>
      </c>
      <c r="H15" s="81">
        <v>42185</v>
      </c>
      <c r="I15" s="180"/>
      <c r="J15" s="77">
        <v>23810764</v>
      </c>
      <c r="K15" s="233"/>
      <c r="L15" s="88">
        <v>759</v>
      </c>
      <c r="M15" s="180"/>
      <c r="N15" s="35"/>
      <c r="O15" s="92" t="s">
        <v>131</v>
      </c>
      <c r="P15" s="91"/>
      <c r="Q15" s="35"/>
      <c r="R15" s="35"/>
      <c r="S15" s="35"/>
      <c r="T15" s="40">
        <f t="shared" si="2"/>
        <v>0</v>
      </c>
      <c r="U15" s="35"/>
      <c r="V15" s="35"/>
      <c r="W15" s="35"/>
      <c r="X15" s="40">
        <f t="shared" si="3"/>
        <v>0</v>
      </c>
      <c r="Y15" s="35"/>
      <c r="Z15" s="35"/>
      <c r="AA15" s="35"/>
      <c r="AB15" s="40">
        <f t="shared" si="4"/>
        <v>0</v>
      </c>
      <c r="AC15" s="77">
        <v>23810764</v>
      </c>
      <c r="AD15" s="35"/>
      <c r="AE15" s="35"/>
      <c r="AF15" s="40">
        <f t="shared" si="5"/>
        <v>23810764</v>
      </c>
      <c r="AG15" s="40">
        <f t="shared" si="0"/>
        <v>23810764</v>
      </c>
      <c r="AH15" s="41">
        <f t="shared" ref="AH15" si="7">IF(ISERROR(AG15/$I$8),0,AG15/$I$8)</f>
        <v>0.34116956970541235</v>
      </c>
      <c r="AI15" s="42">
        <f t="shared" ref="AI15" si="8">IF(ISERROR(AG15/$AG$382),"-",AG15/$AG$382)</f>
        <v>1.3138280821076277E-2</v>
      </c>
    </row>
    <row r="16" spans="1:35" ht="12.75" customHeight="1">
      <c r="A16" s="181" t="s">
        <v>56</v>
      </c>
      <c r="B16" s="182"/>
      <c r="C16" s="182"/>
      <c r="D16" s="182"/>
      <c r="E16" s="182"/>
      <c r="F16" s="182"/>
      <c r="G16" s="182"/>
      <c r="H16" s="183"/>
      <c r="I16" s="55">
        <f>SUM(I8:I10)</f>
        <v>69791582</v>
      </c>
      <c r="J16" s="55">
        <f>SUM(J9:J15)</f>
        <v>69791582</v>
      </c>
      <c r="K16" s="56"/>
      <c r="L16" s="55">
        <f>SUM(L9:L15)</f>
        <v>1292</v>
      </c>
      <c r="M16" s="55">
        <f>M8</f>
        <v>1292</v>
      </c>
      <c r="N16" s="55">
        <f>SUM(N9:N10)</f>
        <v>0</v>
      </c>
      <c r="O16" s="57"/>
      <c r="P16" s="59"/>
      <c r="Q16" s="55">
        <f>SUM(Q9:Q15)</f>
        <v>0</v>
      </c>
      <c r="R16" s="55">
        <f t="shared" ref="R16:S16" si="9">SUM(R9:R15)</f>
        <v>0</v>
      </c>
      <c r="S16" s="55">
        <f t="shared" si="9"/>
        <v>0</v>
      </c>
      <c r="T16" s="60">
        <f>SUM(T9:T15)</f>
        <v>0</v>
      </c>
      <c r="U16" s="55">
        <f>SUM(U9:U15)</f>
        <v>0</v>
      </c>
      <c r="V16" s="55">
        <f t="shared" ref="V16:W16" si="10">SUM(V9:V15)</f>
        <v>0</v>
      </c>
      <c r="W16" s="55">
        <f t="shared" si="10"/>
        <v>0</v>
      </c>
      <c r="X16" s="60">
        <f t="shared" ref="X16:AC16" si="11">SUM(X9:X15)</f>
        <v>0</v>
      </c>
      <c r="Y16" s="55">
        <f t="shared" si="11"/>
        <v>0</v>
      </c>
      <c r="Z16" s="55">
        <f t="shared" si="11"/>
        <v>30000000</v>
      </c>
      <c r="AA16" s="55">
        <f t="shared" si="11"/>
        <v>0</v>
      </c>
      <c r="AB16" s="60">
        <f t="shared" si="11"/>
        <v>30000000</v>
      </c>
      <c r="AC16" s="55">
        <f t="shared" si="11"/>
        <v>39791582</v>
      </c>
      <c r="AD16" s="55">
        <f t="shared" ref="AD16:AE16" si="12">SUM(AD9:AD15)</f>
        <v>0</v>
      </c>
      <c r="AE16" s="55">
        <f t="shared" si="12"/>
        <v>0</v>
      </c>
      <c r="AF16" s="60">
        <f>SUM(AF9:AF15)</f>
        <v>39791582</v>
      </c>
      <c r="AG16" s="53">
        <f>SUM(AG9:AG15)</f>
        <v>69791582</v>
      </c>
      <c r="AH16" s="54">
        <f>IF(ISERROR(AG16/I16),0,AG16/I16)</f>
        <v>1</v>
      </c>
      <c r="AI16" s="54">
        <f>IF(ISERROR(AG16/$AG$382),0,AG16/$AG$382)</f>
        <v>3.8509533052495597E-2</v>
      </c>
    </row>
    <row r="17" spans="1:35" ht="12.75" customHeight="1">
      <c r="A17" s="36"/>
      <c r="B17" s="187" t="s">
        <v>12</v>
      </c>
      <c r="C17" s="188"/>
      <c r="D17" s="189"/>
      <c r="E17" s="18"/>
      <c r="F17" s="19"/>
      <c r="G17" s="20"/>
      <c r="H17" s="20"/>
      <c r="I17" s="179">
        <v>57573479</v>
      </c>
      <c r="J17" s="22"/>
      <c r="K17" s="23"/>
      <c r="L17" s="24"/>
      <c r="M17" s="24"/>
      <c r="N17" s="24"/>
      <c r="O17" s="19"/>
      <c r="P17" s="25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6"/>
      <c r="AI17" s="26"/>
    </row>
    <row r="18" spans="1:35">
      <c r="A18" s="93">
        <v>1</v>
      </c>
      <c r="B18" s="79" t="s">
        <v>158</v>
      </c>
      <c r="C18" s="96">
        <v>41872</v>
      </c>
      <c r="D18" s="95" t="s">
        <v>163</v>
      </c>
      <c r="E18" s="247" t="s">
        <v>117</v>
      </c>
      <c r="F18" s="79" t="s">
        <v>109</v>
      </c>
      <c r="G18" s="82">
        <v>41873</v>
      </c>
      <c r="H18" s="81">
        <v>42185</v>
      </c>
      <c r="I18" s="230"/>
      <c r="J18" s="97">
        <v>11143961</v>
      </c>
      <c r="K18" s="23"/>
      <c r="L18" s="94"/>
      <c r="M18" s="94"/>
      <c r="N18" s="94"/>
      <c r="O18" s="92" t="s">
        <v>131</v>
      </c>
      <c r="P18" s="25"/>
      <c r="Q18" s="40"/>
      <c r="R18" s="40"/>
      <c r="S18" s="40"/>
      <c r="T18" s="40">
        <f t="shared" ref="T18:T25" si="13">SUM(Q18:S18)</f>
        <v>0</v>
      </c>
      <c r="U18" s="35"/>
      <c r="V18" s="35"/>
      <c r="W18" s="35"/>
      <c r="X18" s="40">
        <f t="shared" ref="X18:X25" si="14">SUM(U18:W18)</f>
        <v>0</v>
      </c>
      <c r="Y18" s="40"/>
      <c r="Z18" s="35">
        <v>11143961</v>
      </c>
      <c r="AA18" s="40"/>
      <c r="AB18" s="40">
        <f t="shared" ref="AB18:AB25" si="15">SUM(Y18:AA18)</f>
        <v>11143961</v>
      </c>
      <c r="AC18" s="35"/>
      <c r="AD18" s="35"/>
      <c r="AE18" s="35"/>
      <c r="AF18" s="40">
        <f t="shared" ref="AF18:AF25" si="16">SUM(AC18:AE18)</f>
        <v>0</v>
      </c>
      <c r="AG18" s="40">
        <f>SUM(T18,X18,AB18,AF18)</f>
        <v>11143961</v>
      </c>
      <c r="AH18" s="41">
        <f t="shared" ref="AH18:AH22" si="17">IF(ISERROR(AG18/$I$8),0,AG18/$I$8)</f>
        <v>0.15967485878167942</v>
      </c>
      <c r="AI18" s="42">
        <f t="shared" ref="AI18" si="18">IF(ISERROR(AG18/$AG$382),"-",AG18/$AG$382)</f>
        <v>6.1490042519056513E-3</v>
      </c>
    </row>
    <row r="19" spans="1:35" ht="22.5">
      <c r="A19" s="93">
        <v>2</v>
      </c>
      <c r="B19" s="79" t="s">
        <v>159</v>
      </c>
      <c r="C19" s="96">
        <v>41872</v>
      </c>
      <c r="D19" s="95" t="s">
        <v>164</v>
      </c>
      <c r="E19" s="248"/>
      <c r="F19" s="79" t="s">
        <v>109</v>
      </c>
      <c r="G19" s="82">
        <v>41873</v>
      </c>
      <c r="H19" s="81">
        <v>42185</v>
      </c>
      <c r="I19" s="230"/>
      <c r="J19" s="97">
        <v>25267710</v>
      </c>
      <c r="K19" s="23"/>
      <c r="L19" s="94"/>
      <c r="M19" s="94"/>
      <c r="N19" s="94"/>
      <c r="O19" s="92" t="s">
        <v>131</v>
      </c>
      <c r="P19" s="25"/>
      <c r="Q19" s="40"/>
      <c r="R19" s="40"/>
      <c r="S19" s="40"/>
      <c r="T19" s="40">
        <f t="shared" si="13"/>
        <v>0</v>
      </c>
      <c r="U19" s="35"/>
      <c r="V19" s="35"/>
      <c r="W19" s="35"/>
      <c r="X19" s="40">
        <f t="shared" si="14"/>
        <v>0</v>
      </c>
      <c r="Y19" s="40"/>
      <c r="Z19" s="35">
        <v>25267710</v>
      </c>
      <c r="AA19" s="40"/>
      <c r="AB19" s="40">
        <f t="shared" si="15"/>
        <v>25267710</v>
      </c>
      <c r="AC19" s="40"/>
      <c r="AD19" s="40"/>
      <c r="AE19" s="40"/>
      <c r="AF19" s="40">
        <f t="shared" si="16"/>
        <v>0</v>
      </c>
      <c r="AG19" s="40">
        <f>SUM(T19,X19,AB19,AF19)</f>
        <v>25267710</v>
      </c>
      <c r="AH19" s="41">
        <f t="shared" si="17"/>
        <v>0.3620452392095081</v>
      </c>
      <c r="AI19" s="42">
        <f t="shared" ref="AI19:AI22" si="19">IF(ISERROR(AG19/$AG$382),"-",AG19/$AG$382)</f>
        <v>1.3942193105837228E-2</v>
      </c>
    </row>
    <row r="20" spans="1:35" ht="22.5">
      <c r="A20" s="93">
        <v>3</v>
      </c>
      <c r="B20" s="79" t="s">
        <v>160</v>
      </c>
      <c r="C20" s="96">
        <v>41872</v>
      </c>
      <c r="D20" s="95" t="s">
        <v>165</v>
      </c>
      <c r="E20" s="248"/>
      <c r="F20" s="79" t="s">
        <v>109</v>
      </c>
      <c r="G20" s="82">
        <v>41877</v>
      </c>
      <c r="H20" s="81">
        <v>42185</v>
      </c>
      <c r="I20" s="230"/>
      <c r="J20" s="97">
        <v>3000000</v>
      </c>
      <c r="K20" s="23"/>
      <c r="L20" s="94"/>
      <c r="M20" s="94"/>
      <c r="N20" s="94"/>
      <c r="O20" s="92" t="s">
        <v>131</v>
      </c>
      <c r="P20" s="25"/>
      <c r="Q20" s="40"/>
      <c r="R20" s="40"/>
      <c r="S20" s="40"/>
      <c r="T20" s="40">
        <f t="shared" si="13"/>
        <v>0</v>
      </c>
      <c r="U20" s="35"/>
      <c r="V20" s="35"/>
      <c r="W20" s="35"/>
      <c r="X20" s="40">
        <f t="shared" si="14"/>
        <v>0</v>
      </c>
      <c r="Y20" s="40"/>
      <c r="Z20" s="35">
        <v>3000000</v>
      </c>
      <c r="AA20" s="40"/>
      <c r="AB20" s="40">
        <f t="shared" si="15"/>
        <v>3000000</v>
      </c>
      <c r="AC20" s="40"/>
      <c r="AD20" s="40"/>
      <c r="AE20" s="40"/>
      <c r="AF20" s="40">
        <f t="shared" si="16"/>
        <v>0</v>
      </c>
      <c r="AG20" s="40">
        <f>SUM(T20,X20,AB20,AF20)</f>
        <v>3000000</v>
      </c>
      <c r="AH20" s="41">
        <f t="shared" si="17"/>
        <v>4.2985126773598573E-2</v>
      </c>
      <c r="AI20" s="42">
        <f t="shared" si="19"/>
        <v>1.6553371602536077E-3</v>
      </c>
    </row>
    <row r="21" spans="1:35" ht="22.5">
      <c r="A21" s="93">
        <v>4</v>
      </c>
      <c r="B21" s="79" t="s">
        <v>161</v>
      </c>
      <c r="C21" s="96">
        <v>41877</v>
      </c>
      <c r="D21" s="95" t="s">
        <v>166</v>
      </c>
      <c r="E21" s="248"/>
      <c r="F21" s="79" t="s">
        <v>109</v>
      </c>
      <c r="G21" s="82">
        <v>41879</v>
      </c>
      <c r="H21" s="81">
        <v>42185</v>
      </c>
      <c r="I21" s="230"/>
      <c r="J21" s="140">
        <v>3000000</v>
      </c>
      <c r="K21" s="141"/>
      <c r="L21" s="142"/>
      <c r="M21" s="142"/>
      <c r="N21" s="142"/>
      <c r="O21" s="100" t="s">
        <v>131</v>
      </c>
      <c r="P21" s="143"/>
      <c r="Q21" s="40"/>
      <c r="R21" s="40"/>
      <c r="S21" s="40"/>
      <c r="T21" s="40">
        <f t="shared" si="13"/>
        <v>0</v>
      </c>
      <c r="U21" s="35"/>
      <c r="V21" s="35"/>
      <c r="W21" s="35"/>
      <c r="X21" s="40">
        <f t="shared" si="14"/>
        <v>0</v>
      </c>
      <c r="Y21" s="40"/>
      <c r="Z21" s="35">
        <v>3000000</v>
      </c>
      <c r="AA21" s="40"/>
      <c r="AB21" s="40">
        <f t="shared" si="15"/>
        <v>3000000</v>
      </c>
      <c r="AC21" s="40"/>
      <c r="AD21" s="40"/>
      <c r="AE21" s="40"/>
      <c r="AF21" s="40">
        <f t="shared" si="16"/>
        <v>0</v>
      </c>
      <c r="AG21" s="40">
        <f>SUM(T21,X21,AB21,AF21)</f>
        <v>3000000</v>
      </c>
      <c r="AH21" s="41">
        <f t="shared" si="17"/>
        <v>4.2985126773598573E-2</v>
      </c>
      <c r="AI21" s="42">
        <f t="shared" si="19"/>
        <v>1.6553371602536077E-3</v>
      </c>
    </row>
    <row r="22" spans="1:35" ht="22.5">
      <c r="A22" s="93">
        <v>5</v>
      </c>
      <c r="B22" s="79" t="s">
        <v>162</v>
      </c>
      <c r="C22" s="96">
        <v>41879</v>
      </c>
      <c r="D22" s="95" t="s">
        <v>167</v>
      </c>
      <c r="E22" s="248"/>
      <c r="F22" s="79" t="s">
        <v>109</v>
      </c>
      <c r="G22" s="82">
        <v>41880</v>
      </c>
      <c r="H22" s="81">
        <v>42185</v>
      </c>
      <c r="I22" s="230"/>
      <c r="J22" s="99">
        <v>3000000</v>
      </c>
      <c r="K22" s="23"/>
      <c r="L22" s="24"/>
      <c r="M22" s="24"/>
      <c r="N22" s="24"/>
      <c r="O22" s="92" t="s">
        <v>131</v>
      </c>
      <c r="P22" s="25"/>
      <c r="Q22" s="40"/>
      <c r="R22" s="40"/>
      <c r="S22" s="40"/>
      <c r="T22" s="40">
        <f t="shared" si="13"/>
        <v>0</v>
      </c>
      <c r="U22" s="35"/>
      <c r="V22" s="35"/>
      <c r="W22" s="35"/>
      <c r="X22" s="40">
        <f t="shared" si="14"/>
        <v>0</v>
      </c>
      <c r="Y22" s="40"/>
      <c r="Z22" s="35">
        <v>3000000</v>
      </c>
      <c r="AA22" s="40"/>
      <c r="AB22" s="40">
        <f t="shared" si="15"/>
        <v>3000000</v>
      </c>
      <c r="AC22" s="40"/>
      <c r="AD22" s="40"/>
      <c r="AE22" s="40"/>
      <c r="AF22" s="40">
        <f t="shared" si="16"/>
        <v>0</v>
      </c>
      <c r="AG22" s="40">
        <f>SUM(T22,X22,AB22,AF22)</f>
        <v>3000000</v>
      </c>
      <c r="AH22" s="41">
        <f t="shared" si="17"/>
        <v>4.2985126773598573E-2</v>
      </c>
      <c r="AI22" s="42">
        <f t="shared" si="19"/>
        <v>1.6553371602536077E-3</v>
      </c>
    </row>
    <row r="23" spans="1:35">
      <c r="A23" s="93">
        <v>6</v>
      </c>
      <c r="B23" s="79" t="s">
        <v>923</v>
      </c>
      <c r="C23" s="96" t="s">
        <v>921</v>
      </c>
      <c r="D23" s="95" t="s">
        <v>926</v>
      </c>
      <c r="E23" s="248"/>
      <c r="F23" s="79" t="s">
        <v>109</v>
      </c>
      <c r="G23" s="82" t="s">
        <v>921</v>
      </c>
      <c r="H23" s="81">
        <v>42185</v>
      </c>
      <c r="I23" s="223"/>
      <c r="J23" s="99">
        <v>3000000</v>
      </c>
      <c r="K23" s="23"/>
      <c r="L23" s="24"/>
      <c r="M23" s="24"/>
      <c r="N23" s="24"/>
      <c r="O23" s="92" t="s">
        <v>131</v>
      </c>
      <c r="P23" s="25"/>
      <c r="Q23" s="40"/>
      <c r="R23" s="40"/>
      <c r="S23" s="40"/>
      <c r="T23" s="40">
        <f t="shared" si="13"/>
        <v>0</v>
      </c>
      <c r="U23" s="35"/>
      <c r="V23" s="35"/>
      <c r="W23" s="35"/>
      <c r="X23" s="40">
        <f t="shared" si="14"/>
        <v>0</v>
      </c>
      <c r="Y23" s="40"/>
      <c r="Z23" s="35"/>
      <c r="AA23" s="40"/>
      <c r="AB23" s="40">
        <f t="shared" si="15"/>
        <v>0</v>
      </c>
      <c r="AC23" s="77">
        <v>3000000</v>
      </c>
      <c r="AD23" s="40"/>
      <c r="AE23" s="40"/>
      <c r="AF23" s="40">
        <f t="shared" si="16"/>
        <v>3000000</v>
      </c>
      <c r="AG23" s="40">
        <f t="shared" ref="AG23:AG25" si="20">SUM(T23,X23,AB23,AF23)</f>
        <v>3000000</v>
      </c>
      <c r="AH23" s="41">
        <f t="shared" ref="AH23:AH25" si="21">IF(ISERROR(AG23/$I$8),0,AG23/$I$8)</f>
        <v>4.2985126773598573E-2</v>
      </c>
      <c r="AI23" s="42">
        <f t="shared" ref="AI23:AI25" si="22">IF(ISERROR(AG23/$AG$382),"-",AG23/$AG$382)</f>
        <v>1.6553371602536077E-3</v>
      </c>
    </row>
    <row r="24" spans="1:35" ht="22.5">
      <c r="A24" s="93">
        <v>7</v>
      </c>
      <c r="B24" s="79" t="s">
        <v>924</v>
      </c>
      <c r="C24" s="96" t="s">
        <v>921</v>
      </c>
      <c r="D24" s="95" t="s">
        <v>927</v>
      </c>
      <c r="E24" s="248"/>
      <c r="F24" s="79" t="s">
        <v>109</v>
      </c>
      <c r="G24" s="82" t="s">
        <v>921</v>
      </c>
      <c r="H24" s="81">
        <v>42185</v>
      </c>
      <c r="I24" s="223"/>
      <c r="J24" s="99">
        <v>3000000</v>
      </c>
      <c r="K24" s="23"/>
      <c r="L24" s="24"/>
      <c r="M24" s="24"/>
      <c r="N24" s="24"/>
      <c r="O24" s="92" t="s">
        <v>131</v>
      </c>
      <c r="P24" s="25"/>
      <c r="Q24" s="40"/>
      <c r="R24" s="40"/>
      <c r="S24" s="40"/>
      <c r="T24" s="40">
        <f t="shared" si="13"/>
        <v>0</v>
      </c>
      <c r="U24" s="35"/>
      <c r="V24" s="35"/>
      <c r="W24" s="35"/>
      <c r="X24" s="40">
        <f t="shared" si="14"/>
        <v>0</v>
      </c>
      <c r="Y24" s="40"/>
      <c r="Z24" s="35"/>
      <c r="AA24" s="40"/>
      <c r="AB24" s="40">
        <f t="shared" si="15"/>
        <v>0</v>
      </c>
      <c r="AC24" s="77">
        <v>3000000</v>
      </c>
      <c r="AD24" s="40"/>
      <c r="AE24" s="40"/>
      <c r="AF24" s="40">
        <f t="shared" si="16"/>
        <v>3000000</v>
      </c>
      <c r="AG24" s="40">
        <f t="shared" si="20"/>
        <v>3000000</v>
      </c>
      <c r="AH24" s="41">
        <f t="shared" si="21"/>
        <v>4.2985126773598573E-2</v>
      </c>
      <c r="AI24" s="42">
        <f t="shared" si="22"/>
        <v>1.6553371602536077E-3</v>
      </c>
    </row>
    <row r="25" spans="1:35">
      <c r="A25" s="93">
        <v>8</v>
      </c>
      <c r="B25" s="79" t="s">
        <v>925</v>
      </c>
      <c r="C25" s="96" t="s">
        <v>922</v>
      </c>
      <c r="D25" s="95" t="s">
        <v>928</v>
      </c>
      <c r="E25" s="249"/>
      <c r="F25" s="79" t="s">
        <v>109</v>
      </c>
      <c r="G25" s="82" t="s">
        <v>922</v>
      </c>
      <c r="H25" s="81">
        <v>42185</v>
      </c>
      <c r="I25" s="180"/>
      <c r="J25" s="99">
        <v>6161808</v>
      </c>
      <c r="K25" s="23"/>
      <c r="L25" s="24"/>
      <c r="M25" s="24"/>
      <c r="N25" s="24"/>
      <c r="O25" s="92" t="s">
        <v>131</v>
      </c>
      <c r="P25" s="25"/>
      <c r="Q25" s="40"/>
      <c r="R25" s="40"/>
      <c r="S25" s="40"/>
      <c r="T25" s="40">
        <f t="shared" si="13"/>
        <v>0</v>
      </c>
      <c r="U25" s="35"/>
      <c r="V25" s="35"/>
      <c r="W25" s="35"/>
      <c r="X25" s="40">
        <f t="shared" si="14"/>
        <v>0</v>
      </c>
      <c r="Y25" s="40"/>
      <c r="Z25" s="35"/>
      <c r="AA25" s="40"/>
      <c r="AB25" s="40">
        <f t="shared" si="15"/>
        <v>0</v>
      </c>
      <c r="AC25" s="77">
        <v>6161808</v>
      </c>
      <c r="AD25" s="40"/>
      <c r="AE25" s="40"/>
      <c r="AF25" s="40">
        <f t="shared" si="16"/>
        <v>6161808</v>
      </c>
      <c r="AG25" s="40">
        <f t="shared" si="20"/>
        <v>6161808</v>
      </c>
      <c r="AH25" s="41">
        <f t="shared" si="21"/>
        <v>8.8288699344857946E-2</v>
      </c>
      <c r="AI25" s="42">
        <f t="shared" si="22"/>
        <v>3.399956585582654E-3</v>
      </c>
    </row>
    <row r="26" spans="1:35" ht="12.75" customHeight="1">
      <c r="A26" s="181" t="s">
        <v>55</v>
      </c>
      <c r="B26" s="182"/>
      <c r="C26" s="182"/>
      <c r="D26" s="182"/>
      <c r="E26" s="182"/>
      <c r="F26" s="182"/>
      <c r="G26" s="182"/>
      <c r="H26" s="183"/>
      <c r="I26" s="55">
        <f>SUM(I17:I17)</f>
        <v>57573479</v>
      </c>
      <c r="J26" s="55">
        <f>SUM(J18:J25)</f>
        <v>57573479</v>
      </c>
      <c r="K26" s="56"/>
      <c r="L26" s="55">
        <f>SUM(L18:L22)</f>
        <v>0</v>
      </c>
      <c r="M26" s="55">
        <f t="shared" ref="M26:N26" si="23">SUM(M18:M22)</f>
        <v>0</v>
      </c>
      <c r="N26" s="55">
        <f t="shared" si="23"/>
        <v>0</v>
      </c>
      <c r="O26" s="57"/>
      <c r="P26" s="59"/>
      <c r="Q26" s="55">
        <f>SUM(Q18:Q25)</f>
        <v>0</v>
      </c>
      <c r="R26" s="55">
        <f t="shared" ref="R26:S26" si="24">SUM(R18:R25)</f>
        <v>0</v>
      </c>
      <c r="S26" s="55">
        <f t="shared" si="24"/>
        <v>0</v>
      </c>
      <c r="T26" s="60">
        <f>SUM(T18:T25)</f>
        <v>0</v>
      </c>
      <c r="U26" s="55">
        <f>SUM(U18:U25)</f>
        <v>0</v>
      </c>
      <c r="V26" s="55">
        <f t="shared" ref="V26:W26" si="25">SUM(V18:V25)</f>
        <v>0</v>
      </c>
      <c r="W26" s="55">
        <f t="shared" si="25"/>
        <v>0</v>
      </c>
      <c r="X26" s="60">
        <f>SUM(X18:AA25)</f>
        <v>45411671</v>
      </c>
      <c r="Y26" s="55">
        <f>SUM(Y18:Y25)</f>
        <v>0</v>
      </c>
      <c r="Z26" s="55">
        <f t="shared" ref="Z26" si="26">SUM(Z18:Z25)</f>
        <v>45411671</v>
      </c>
      <c r="AA26" s="55">
        <f>SUM(AA18:AA25)</f>
        <v>0</v>
      </c>
      <c r="AB26" s="60">
        <f>SUM(AB18:AB25)</f>
        <v>45411671</v>
      </c>
      <c r="AC26" s="55">
        <f>SUM(AC18:AC25)</f>
        <v>12161808</v>
      </c>
      <c r="AD26" s="55">
        <f t="shared" ref="AD26:AE26" si="27">SUM(AD18:AD25)</f>
        <v>0</v>
      </c>
      <c r="AE26" s="55">
        <f t="shared" si="27"/>
        <v>0</v>
      </c>
      <c r="AF26" s="60">
        <f>SUM(AF18:AF25)</f>
        <v>12161808</v>
      </c>
      <c r="AG26" s="53">
        <f>SUM(AG18:AG25)</f>
        <v>57573479</v>
      </c>
      <c r="AH26" s="54">
        <f>IF(ISERROR(AG26/I26),0,AG26/I26)</f>
        <v>1</v>
      </c>
      <c r="AI26" s="54">
        <f>IF(ISERROR(AG26/$AG$382),0,AG26/$AG$382)</f>
        <v>3.1767839744593573E-2</v>
      </c>
    </row>
    <row r="27" spans="1:35" ht="12.75" customHeight="1">
      <c r="A27" s="36"/>
      <c r="B27" s="187" t="s">
        <v>13</v>
      </c>
      <c r="C27" s="188"/>
      <c r="D27" s="189"/>
      <c r="E27" s="18"/>
      <c r="F27" s="19"/>
      <c r="G27" s="20"/>
      <c r="H27" s="20"/>
      <c r="I27" s="179">
        <v>38212393</v>
      </c>
      <c r="J27" s="22"/>
      <c r="K27" s="23"/>
      <c r="L27" s="24"/>
      <c r="M27" s="24"/>
      <c r="N27" s="24"/>
      <c r="O27" s="19"/>
      <c r="P27" s="25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6"/>
      <c r="AI27" s="26"/>
    </row>
    <row r="28" spans="1:35" ht="22.5" outlineLevel="1">
      <c r="A28" s="16">
        <v>1</v>
      </c>
      <c r="B28" s="79" t="s">
        <v>168</v>
      </c>
      <c r="C28" s="96">
        <v>41912</v>
      </c>
      <c r="D28" s="95" t="s">
        <v>175</v>
      </c>
      <c r="E28" s="250" t="s">
        <v>117</v>
      </c>
      <c r="F28" s="98" t="s">
        <v>109</v>
      </c>
      <c r="G28" s="82">
        <v>41894</v>
      </c>
      <c r="H28" s="81">
        <v>42185</v>
      </c>
      <c r="I28" s="223"/>
      <c r="J28" s="99">
        <v>3000000</v>
      </c>
      <c r="K28" s="236" t="s">
        <v>931</v>
      </c>
      <c r="L28" s="145" t="s">
        <v>932</v>
      </c>
      <c r="M28" s="35"/>
      <c r="N28" s="35"/>
      <c r="O28" s="92" t="s">
        <v>131</v>
      </c>
      <c r="P28" s="39"/>
      <c r="Q28" s="35"/>
      <c r="R28" s="35"/>
      <c r="S28" s="35"/>
      <c r="T28" s="40">
        <f>SUM(Q28:S28)</f>
        <v>0</v>
      </c>
      <c r="U28" s="35"/>
      <c r="V28" s="35"/>
      <c r="W28" s="35"/>
      <c r="X28" s="40">
        <f>SUM(U28:W28)</f>
        <v>0</v>
      </c>
      <c r="Y28" s="35"/>
      <c r="Z28" s="35"/>
      <c r="AA28" s="35"/>
      <c r="AB28" s="40">
        <f>SUM(Y28:AA28)</f>
        <v>0</v>
      </c>
      <c r="AC28" s="35">
        <v>3000000</v>
      </c>
      <c r="AD28" s="35"/>
      <c r="AE28" s="35"/>
      <c r="AF28" s="40">
        <f>SUM(AC28:AE28)</f>
        <v>3000000</v>
      </c>
      <c r="AG28" s="40">
        <f t="shared" ref="AG28:AG36" si="28">SUM(T28,X28,AB28,AF28)</f>
        <v>3000000</v>
      </c>
      <c r="AH28" s="41">
        <f>IF(ISERROR(AG28/$I$27),0,AG28/$I$27)</f>
        <v>7.850856134552997E-2</v>
      </c>
      <c r="AI28" s="42">
        <f>IF(ISERROR(AG28/$AG$382),"-",AG28/$AG$382)</f>
        <v>1.6553371602536077E-3</v>
      </c>
    </row>
    <row r="29" spans="1:35" ht="22.5" outlineLevel="1">
      <c r="A29" s="16">
        <v>2</v>
      </c>
      <c r="B29" s="79" t="s">
        <v>169</v>
      </c>
      <c r="C29" s="96">
        <v>41912</v>
      </c>
      <c r="D29" s="95" t="s">
        <v>176</v>
      </c>
      <c r="E29" s="251"/>
      <c r="F29" s="98" t="s">
        <v>109</v>
      </c>
      <c r="G29" s="82">
        <v>41894</v>
      </c>
      <c r="H29" s="81">
        <v>42185</v>
      </c>
      <c r="I29" s="223"/>
      <c r="J29" s="99">
        <v>11512393</v>
      </c>
      <c r="K29" s="227"/>
      <c r="L29" s="145" t="s">
        <v>933</v>
      </c>
      <c r="M29" s="35"/>
      <c r="N29" s="35"/>
      <c r="O29" s="92" t="s">
        <v>131</v>
      </c>
      <c r="P29" s="39"/>
      <c r="Q29" s="35"/>
      <c r="R29" s="35"/>
      <c r="S29" s="35"/>
      <c r="T29" s="40">
        <f t="shared" ref="T29:T36" si="29">SUM(Q29:S29)</f>
        <v>0</v>
      </c>
      <c r="U29" s="35"/>
      <c r="V29" s="35"/>
      <c r="W29" s="35"/>
      <c r="X29" s="40">
        <f t="shared" ref="X29:X36" si="30">SUM(U29:W29)</f>
        <v>0</v>
      </c>
      <c r="Y29" s="35"/>
      <c r="Z29" s="35"/>
      <c r="AA29" s="35"/>
      <c r="AB29" s="40">
        <f t="shared" ref="AB29:AB36" si="31">SUM(Y29:AA29)</f>
        <v>0</v>
      </c>
      <c r="AC29" s="35">
        <v>11512393</v>
      </c>
      <c r="AD29" s="35"/>
      <c r="AE29" s="35"/>
      <c r="AF29" s="40">
        <f t="shared" ref="AF29:AF36" si="32">SUM(AC29:AE29)</f>
        <v>11512393</v>
      </c>
      <c r="AG29" s="40">
        <f t="shared" si="28"/>
        <v>11512393</v>
      </c>
      <c r="AH29" s="41">
        <f t="shared" ref="AH29:AH35" si="33">IF(ISERROR(AG29/$I$27),0,AG29/$I$27)</f>
        <v>0.30127380402478326</v>
      </c>
      <c r="AI29" s="42">
        <f t="shared" ref="AI29:AI35" si="34">IF(ISERROR(AG29/$AG$382),"-",AG29/$AG$382)</f>
        <v>6.3522973121145033E-3</v>
      </c>
    </row>
    <row r="30" spans="1:35" ht="22.5" outlineLevel="1">
      <c r="A30" s="16">
        <v>3</v>
      </c>
      <c r="B30" s="79" t="s">
        <v>170</v>
      </c>
      <c r="C30" s="96">
        <v>41912</v>
      </c>
      <c r="D30" s="95" t="s">
        <v>177</v>
      </c>
      <c r="E30" s="251"/>
      <c r="F30" s="98" t="s">
        <v>109</v>
      </c>
      <c r="G30" s="82">
        <v>41897</v>
      </c>
      <c r="H30" s="81">
        <v>42185</v>
      </c>
      <c r="I30" s="223"/>
      <c r="J30" s="99">
        <v>3000000</v>
      </c>
      <c r="K30" s="227"/>
      <c r="L30" s="145" t="s">
        <v>934</v>
      </c>
      <c r="M30" s="35"/>
      <c r="N30" s="35"/>
      <c r="O30" s="92" t="s">
        <v>131</v>
      </c>
      <c r="P30" s="39"/>
      <c r="Q30" s="35"/>
      <c r="R30" s="35"/>
      <c r="S30" s="35"/>
      <c r="T30" s="40">
        <f t="shared" si="29"/>
        <v>0</v>
      </c>
      <c r="U30" s="35"/>
      <c r="V30" s="35"/>
      <c r="W30" s="35"/>
      <c r="X30" s="40">
        <f t="shared" si="30"/>
        <v>0</v>
      </c>
      <c r="Y30" s="35"/>
      <c r="Z30" s="35"/>
      <c r="AA30" s="35"/>
      <c r="AB30" s="40">
        <f t="shared" si="31"/>
        <v>0</v>
      </c>
      <c r="AC30" s="35">
        <v>3000000</v>
      </c>
      <c r="AD30" s="35"/>
      <c r="AE30" s="35"/>
      <c r="AF30" s="40">
        <f t="shared" si="32"/>
        <v>3000000</v>
      </c>
      <c r="AG30" s="40">
        <f t="shared" si="28"/>
        <v>3000000</v>
      </c>
      <c r="AH30" s="41">
        <f t="shared" si="33"/>
        <v>7.850856134552997E-2</v>
      </c>
      <c r="AI30" s="42">
        <f t="shared" si="34"/>
        <v>1.6553371602536077E-3</v>
      </c>
    </row>
    <row r="31" spans="1:35" ht="22.5" outlineLevel="1">
      <c r="A31" s="16">
        <v>4</v>
      </c>
      <c r="B31" s="79" t="s">
        <v>171</v>
      </c>
      <c r="C31" s="96">
        <v>41912</v>
      </c>
      <c r="D31" s="95" t="s">
        <v>181</v>
      </c>
      <c r="E31" s="251"/>
      <c r="F31" s="98" t="s">
        <v>109</v>
      </c>
      <c r="G31" s="82">
        <v>41912</v>
      </c>
      <c r="H31" s="81">
        <v>42185</v>
      </c>
      <c r="I31" s="223"/>
      <c r="J31" s="99">
        <v>3000000</v>
      </c>
      <c r="K31" s="227"/>
      <c r="L31" s="145" t="s">
        <v>935</v>
      </c>
      <c r="M31" s="35"/>
      <c r="N31" s="35"/>
      <c r="O31" s="92" t="s">
        <v>131</v>
      </c>
      <c r="P31" s="39"/>
      <c r="Q31" s="35"/>
      <c r="R31" s="35"/>
      <c r="S31" s="35"/>
      <c r="T31" s="40">
        <f t="shared" si="29"/>
        <v>0</v>
      </c>
      <c r="U31" s="35"/>
      <c r="V31" s="35"/>
      <c r="W31" s="35"/>
      <c r="X31" s="40">
        <f t="shared" si="30"/>
        <v>0</v>
      </c>
      <c r="Y31" s="35"/>
      <c r="Z31" s="35"/>
      <c r="AA31" s="35"/>
      <c r="AB31" s="40">
        <f t="shared" si="31"/>
        <v>0</v>
      </c>
      <c r="AC31" s="35">
        <v>3000000</v>
      </c>
      <c r="AD31" s="35"/>
      <c r="AE31" s="35"/>
      <c r="AF31" s="40">
        <f t="shared" si="32"/>
        <v>3000000</v>
      </c>
      <c r="AG31" s="40">
        <f t="shared" si="28"/>
        <v>3000000</v>
      </c>
      <c r="AH31" s="41">
        <f t="shared" si="33"/>
        <v>7.850856134552997E-2</v>
      </c>
      <c r="AI31" s="42">
        <f t="shared" si="34"/>
        <v>1.6553371602536077E-3</v>
      </c>
    </row>
    <row r="32" spans="1:35" ht="22.5" outlineLevel="1">
      <c r="A32" s="16">
        <v>5</v>
      </c>
      <c r="B32" s="79" t="s">
        <v>171</v>
      </c>
      <c r="C32" s="96">
        <v>41912</v>
      </c>
      <c r="D32" s="95" t="s">
        <v>178</v>
      </c>
      <c r="E32" s="251"/>
      <c r="F32" s="98" t="s">
        <v>109</v>
      </c>
      <c r="G32" s="82">
        <v>41912</v>
      </c>
      <c r="H32" s="81">
        <v>42185</v>
      </c>
      <c r="I32" s="223"/>
      <c r="J32" s="99">
        <v>4250000</v>
      </c>
      <c r="K32" s="227"/>
      <c r="L32" s="145" t="s">
        <v>936</v>
      </c>
      <c r="M32" s="35"/>
      <c r="N32" s="35"/>
      <c r="O32" s="92" t="s">
        <v>131</v>
      </c>
      <c r="P32" s="39"/>
      <c r="Q32" s="35"/>
      <c r="R32" s="35"/>
      <c r="S32" s="35"/>
      <c r="T32" s="40">
        <f t="shared" si="29"/>
        <v>0</v>
      </c>
      <c r="U32" s="35"/>
      <c r="V32" s="35"/>
      <c r="W32" s="35"/>
      <c r="X32" s="40">
        <f t="shared" si="30"/>
        <v>0</v>
      </c>
      <c r="Y32" s="35"/>
      <c r="Z32" s="35"/>
      <c r="AA32" s="35"/>
      <c r="AB32" s="40">
        <f t="shared" si="31"/>
        <v>0</v>
      </c>
      <c r="AC32" s="35">
        <v>4250000</v>
      </c>
      <c r="AD32" s="35"/>
      <c r="AE32" s="35"/>
      <c r="AF32" s="40">
        <f t="shared" si="32"/>
        <v>4250000</v>
      </c>
      <c r="AG32" s="40">
        <f t="shared" si="28"/>
        <v>4250000</v>
      </c>
      <c r="AH32" s="41">
        <f t="shared" si="33"/>
        <v>0.11122046190616745</v>
      </c>
      <c r="AI32" s="42">
        <f t="shared" si="34"/>
        <v>2.345060977025944E-3</v>
      </c>
    </row>
    <row r="33" spans="1:35" ht="22.5" outlineLevel="1">
      <c r="A33" s="16">
        <v>6</v>
      </c>
      <c r="B33" s="79" t="s">
        <v>172</v>
      </c>
      <c r="C33" s="96">
        <v>41894</v>
      </c>
      <c r="D33" s="95" t="s">
        <v>179</v>
      </c>
      <c r="E33" s="251"/>
      <c r="F33" s="98" t="s">
        <v>109</v>
      </c>
      <c r="G33" s="82">
        <v>41912</v>
      </c>
      <c r="H33" s="81">
        <v>42185</v>
      </c>
      <c r="I33" s="223"/>
      <c r="J33" s="99">
        <v>3000000</v>
      </c>
      <c r="K33" s="227"/>
      <c r="L33" s="145" t="s">
        <v>937</v>
      </c>
      <c r="M33" s="35"/>
      <c r="N33" s="35"/>
      <c r="O33" s="92" t="s">
        <v>131</v>
      </c>
      <c r="P33" s="39"/>
      <c r="Q33" s="35"/>
      <c r="R33" s="35"/>
      <c r="S33" s="35"/>
      <c r="T33" s="40">
        <f t="shared" si="29"/>
        <v>0</v>
      </c>
      <c r="U33" s="35"/>
      <c r="V33" s="35"/>
      <c r="W33" s="35"/>
      <c r="X33" s="40">
        <f t="shared" si="30"/>
        <v>0</v>
      </c>
      <c r="Y33" s="35"/>
      <c r="Z33" s="35"/>
      <c r="AA33" s="35">
        <v>3000000</v>
      </c>
      <c r="AB33" s="40">
        <f t="shared" si="31"/>
        <v>3000000</v>
      </c>
      <c r="AC33" s="35"/>
      <c r="AD33" s="35"/>
      <c r="AE33" s="35"/>
      <c r="AF33" s="40">
        <f t="shared" si="32"/>
        <v>0</v>
      </c>
      <c r="AG33" s="40">
        <f t="shared" si="28"/>
        <v>3000000</v>
      </c>
      <c r="AH33" s="41">
        <f t="shared" si="33"/>
        <v>7.850856134552997E-2</v>
      </c>
      <c r="AI33" s="42">
        <f t="shared" si="34"/>
        <v>1.6553371602536077E-3</v>
      </c>
    </row>
    <row r="34" spans="1:35" ht="22.5" outlineLevel="1">
      <c r="A34" s="16">
        <v>7</v>
      </c>
      <c r="B34" s="79" t="s">
        <v>173</v>
      </c>
      <c r="C34" s="96">
        <v>41894</v>
      </c>
      <c r="D34" s="95" t="s">
        <v>180</v>
      </c>
      <c r="E34" s="251"/>
      <c r="F34" s="98" t="s">
        <v>109</v>
      </c>
      <c r="G34" s="82">
        <v>41912</v>
      </c>
      <c r="H34" s="81">
        <v>42185</v>
      </c>
      <c r="I34" s="223"/>
      <c r="J34" s="99">
        <v>4250000</v>
      </c>
      <c r="K34" s="227"/>
      <c r="L34" s="145" t="s">
        <v>938</v>
      </c>
      <c r="M34" s="35"/>
      <c r="N34" s="35"/>
      <c r="O34" s="92" t="s">
        <v>131</v>
      </c>
      <c r="P34" s="39"/>
      <c r="Q34" s="35"/>
      <c r="R34" s="35"/>
      <c r="S34" s="35"/>
      <c r="T34" s="40">
        <f t="shared" si="29"/>
        <v>0</v>
      </c>
      <c r="U34" s="35"/>
      <c r="V34" s="35"/>
      <c r="W34" s="35"/>
      <c r="X34" s="40">
        <f t="shared" si="30"/>
        <v>0</v>
      </c>
      <c r="Y34" s="35"/>
      <c r="Z34" s="35"/>
      <c r="AA34" s="35">
        <v>4250000</v>
      </c>
      <c r="AB34" s="40">
        <f t="shared" si="31"/>
        <v>4250000</v>
      </c>
      <c r="AC34" s="35"/>
      <c r="AD34" s="35"/>
      <c r="AE34" s="35"/>
      <c r="AF34" s="40">
        <f t="shared" si="32"/>
        <v>0</v>
      </c>
      <c r="AG34" s="40">
        <f t="shared" si="28"/>
        <v>4250000</v>
      </c>
      <c r="AH34" s="41">
        <f t="shared" si="33"/>
        <v>0.11122046190616745</v>
      </c>
      <c r="AI34" s="42">
        <f t="shared" si="34"/>
        <v>2.345060977025944E-3</v>
      </c>
    </row>
    <row r="35" spans="1:35" ht="22.5" outlineLevel="1">
      <c r="A35" s="16">
        <v>8</v>
      </c>
      <c r="B35" s="79" t="s">
        <v>174</v>
      </c>
      <c r="C35" s="96">
        <v>41897</v>
      </c>
      <c r="D35" s="95" t="s">
        <v>182</v>
      </c>
      <c r="E35" s="251"/>
      <c r="F35" s="98" t="s">
        <v>109</v>
      </c>
      <c r="G35" s="82">
        <v>41912</v>
      </c>
      <c r="H35" s="81">
        <v>42185</v>
      </c>
      <c r="I35" s="223"/>
      <c r="J35" s="99">
        <v>3000000</v>
      </c>
      <c r="K35" s="227"/>
      <c r="L35" s="145" t="s">
        <v>939</v>
      </c>
      <c r="M35" s="35"/>
      <c r="N35" s="35"/>
      <c r="O35" s="92" t="s">
        <v>131</v>
      </c>
      <c r="P35" s="39"/>
      <c r="Q35" s="35"/>
      <c r="R35" s="35"/>
      <c r="S35" s="35"/>
      <c r="T35" s="40">
        <f t="shared" si="29"/>
        <v>0</v>
      </c>
      <c r="U35" s="35"/>
      <c r="V35" s="35"/>
      <c r="W35" s="35"/>
      <c r="X35" s="40">
        <f t="shared" si="30"/>
        <v>0</v>
      </c>
      <c r="Y35" s="35"/>
      <c r="Z35" s="35"/>
      <c r="AA35" s="35">
        <v>3000000</v>
      </c>
      <c r="AB35" s="40">
        <f t="shared" si="31"/>
        <v>3000000</v>
      </c>
      <c r="AC35" s="35"/>
      <c r="AD35" s="35"/>
      <c r="AE35" s="35"/>
      <c r="AF35" s="40">
        <f t="shared" si="32"/>
        <v>0</v>
      </c>
      <c r="AG35" s="40">
        <f t="shared" si="28"/>
        <v>3000000</v>
      </c>
      <c r="AH35" s="41">
        <f t="shared" si="33"/>
        <v>7.850856134552997E-2</v>
      </c>
      <c r="AI35" s="42">
        <f t="shared" si="34"/>
        <v>1.6553371602536077E-3</v>
      </c>
    </row>
    <row r="36" spans="1:35" ht="22.5" outlineLevel="1">
      <c r="A36" s="16">
        <v>9</v>
      </c>
      <c r="B36" s="144" t="s">
        <v>929</v>
      </c>
      <c r="C36" s="96">
        <v>41925</v>
      </c>
      <c r="D36" s="95" t="s">
        <v>930</v>
      </c>
      <c r="E36" s="252"/>
      <c r="F36" s="144" t="s">
        <v>109</v>
      </c>
      <c r="G36" s="82">
        <v>41927</v>
      </c>
      <c r="H36" s="82">
        <v>42185</v>
      </c>
      <c r="I36" s="180"/>
      <c r="J36" s="99">
        <v>3200000</v>
      </c>
      <c r="K36" s="228"/>
      <c r="L36" s="145" t="s">
        <v>940</v>
      </c>
      <c r="M36" s="35"/>
      <c r="N36" s="35"/>
      <c r="O36" s="92" t="s">
        <v>131</v>
      </c>
      <c r="P36" s="129"/>
      <c r="Q36" s="35"/>
      <c r="R36" s="35"/>
      <c r="S36" s="35"/>
      <c r="T36" s="40">
        <f t="shared" si="29"/>
        <v>0</v>
      </c>
      <c r="U36" s="35"/>
      <c r="V36" s="35"/>
      <c r="W36" s="35"/>
      <c r="X36" s="40">
        <f t="shared" si="30"/>
        <v>0</v>
      </c>
      <c r="Y36" s="35"/>
      <c r="Z36" s="35"/>
      <c r="AA36" s="35"/>
      <c r="AB36" s="40">
        <f t="shared" si="31"/>
        <v>0</v>
      </c>
      <c r="AC36" s="35">
        <v>3200000</v>
      </c>
      <c r="AD36" s="35"/>
      <c r="AE36" s="35"/>
      <c r="AF36" s="40">
        <f t="shared" si="32"/>
        <v>3200000</v>
      </c>
      <c r="AG36" s="40">
        <f t="shared" si="28"/>
        <v>3200000</v>
      </c>
      <c r="AH36" s="41">
        <f t="shared" ref="AH36" si="35">IF(ISERROR(AG36/$I$27),0,AG36/$I$27)</f>
        <v>8.3742465435231964E-2</v>
      </c>
      <c r="AI36" s="42">
        <f t="shared" ref="AI36" si="36">IF(ISERROR(AG36/$AG$382),"-",AG36/$AG$382)</f>
        <v>1.7656929709371815E-3</v>
      </c>
    </row>
    <row r="37" spans="1:35" ht="12.75" customHeight="1">
      <c r="A37" s="181" t="s">
        <v>57</v>
      </c>
      <c r="B37" s="182"/>
      <c r="C37" s="182"/>
      <c r="D37" s="182"/>
      <c r="E37" s="182"/>
      <c r="F37" s="182"/>
      <c r="G37" s="182"/>
      <c r="H37" s="183"/>
      <c r="I37" s="55">
        <f>SUM(I27:I27)</f>
        <v>38212393</v>
      </c>
      <c r="J37" s="55">
        <f>SUM(J28:J36)</f>
        <v>38212393</v>
      </c>
      <c r="K37" s="56"/>
      <c r="L37" s="55">
        <f>SUM(L28:L28)</f>
        <v>0</v>
      </c>
      <c r="M37" s="55">
        <f>SUM(M28:M28)</f>
        <v>0</v>
      </c>
      <c r="N37" s="55">
        <f>SUM(N28:N28)</f>
        <v>0</v>
      </c>
      <c r="O37" s="57"/>
      <c r="P37" s="59"/>
      <c r="Q37" s="55">
        <f>SUM(Q28:Q36)</f>
        <v>0</v>
      </c>
      <c r="R37" s="55">
        <f>SUM(R28:R36)</f>
        <v>0</v>
      </c>
      <c r="S37" s="55">
        <f>SUM(S28:S36)</f>
        <v>0</v>
      </c>
      <c r="T37" s="60">
        <f>SUM(T28:T36)</f>
        <v>0</v>
      </c>
      <c r="U37" s="55">
        <f>SUM(U28:U36)</f>
        <v>0</v>
      </c>
      <c r="V37" s="55">
        <f t="shared" ref="V37" si="37">SUM(V28:V36)</f>
        <v>0</v>
      </c>
      <c r="W37" s="55">
        <f>SUM(W28:W36)</f>
        <v>0</v>
      </c>
      <c r="X37" s="60">
        <f>SUM(X28:X36)</f>
        <v>0</v>
      </c>
      <c r="Y37" s="55">
        <f>SUM(Y28:Y36)</f>
        <v>0</v>
      </c>
      <c r="Z37" s="55">
        <f t="shared" ref="Z37:AA37" si="38">SUM(Z28:Z35)</f>
        <v>0</v>
      </c>
      <c r="AA37" s="55">
        <f t="shared" si="38"/>
        <v>10250000</v>
      </c>
      <c r="AB37" s="60">
        <f>SUM(AB28:AB36)</f>
        <v>10250000</v>
      </c>
      <c r="AC37" s="55">
        <f>SUM(AC28:AC36)</f>
        <v>27962393</v>
      </c>
      <c r="AD37" s="55">
        <f t="shared" ref="AD37:AE37" si="39">SUM(AD28:AD36)</f>
        <v>0</v>
      </c>
      <c r="AE37" s="55">
        <f t="shared" si="39"/>
        <v>0</v>
      </c>
      <c r="AF37" s="60">
        <f>SUM(AF28:AF36)</f>
        <v>27962393</v>
      </c>
      <c r="AG37" s="53">
        <f>SUM(AG28:AG36)</f>
        <v>38212393</v>
      </c>
      <c r="AH37" s="54">
        <f>IF(ISERROR(AG37/I37),0,AG37/I37)</f>
        <v>1</v>
      </c>
      <c r="AI37" s="54">
        <f>IF(ISERROR(AG37/$AG$382),0,AG37/$AG$382)</f>
        <v>2.108479803837161E-2</v>
      </c>
    </row>
    <row r="38" spans="1:35" ht="12.75" customHeight="1">
      <c r="A38" s="36"/>
      <c r="B38" s="187" t="s">
        <v>14</v>
      </c>
      <c r="C38" s="188"/>
      <c r="D38" s="189"/>
      <c r="E38" s="18"/>
      <c r="F38" s="19"/>
      <c r="G38" s="20"/>
      <c r="H38" s="20"/>
      <c r="I38" s="229">
        <v>78239847</v>
      </c>
      <c r="J38" s="22"/>
      <c r="K38" s="23"/>
      <c r="L38" s="24"/>
      <c r="M38" s="24"/>
      <c r="N38" s="24"/>
      <c r="O38" s="19"/>
      <c r="P38" s="25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6"/>
      <c r="AI38" s="26"/>
    </row>
    <row r="39" spans="1:35" ht="22.5" outlineLevel="1">
      <c r="A39" s="16">
        <v>1</v>
      </c>
      <c r="B39" s="79" t="s">
        <v>197</v>
      </c>
      <c r="C39" s="96">
        <v>41879</v>
      </c>
      <c r="D39" s="95" t="s">
        <v>183</v>
      </c>
      <c r="E39" s="250" t="s">
        <v>117</v>
      </c>
      <c r="F39" s="98" t="s">
        <v>109</v>
      </c>
      <c r="G39" s="27"/>
      <c r="H39" s="27"/>
      <c r="I39" s="223"/>
      <c r="J39" s="106">
        <v>14847423</v>
      </c>
      <c r="K39" s="28"/>
      <c r="L39" s="35"/>
      <c r="M39" s="35"/>
      <c r="N39" s="35"/>
      <c r="O39" s="92" t="s">
        <v>131</v>
      </c>
      <c r="P39" s="28"/>
      <c r="Q39" s="35"/>
      <c r="R39" s="35"/>
      <c r="S39" s="35"/>
      <c r="T39" s="40">
        <f>SUM(Q39:S39)</f>
        <v>0</v>
      </c>
      <c r="U39" s="35"/>
      <c r="V39" s="35"/>
      <c r="W39" s="35"/>
      <c r="X39" s="40">
        <f>SUM(U39:W39)</f>
        <v>0</v>
      </c>
      <c r="Y39" s="35"/>
      <c r="Z39" s="35">
        <v>14847423</v>
      </c>
      <c r="AA39" s="35"/>
      <c r="AB39" s="40">
        <f>SUM(Y39:AA39)</f>
        <v>14847423</v>
      </c>
      <c r="AC39" s="35"/>
      <c r="AD39" s="35"/>
      <c r="AE39" s="35"/>
      <c r="AF39" s="40">
        <f>SUM(AC39:AE39)</f>
        <v>0</v>
      </c>
      <c r="AG39" s="40">
        <f t="shared" ref="AG39:AG52" si="40">SUM(T39,X39,AB39,AF39)</f>
        <v>14847423</v>
      </c>
      <c r="AH39" s="41">
        <f>IF(ISERROR(AG39/$I$38),0,AG39/$I$38)</f>
        <v>0.18976804747585971</v>
      </c>
      <c r="AI39" s="42">
        <f t="shared" ref="AI39:AI47" si="41">IF(ISERROR(AG39/$AG$382),"-",AG39/$AG$382)</f>
        <v>8.1924970086347006E-3</v>
      </c>
    </row>
    <row r="40" spans="1:35" ht="22.5" outlineLevel="1">
      <c r="A40" s="16">
        <v>2</v>
      </c>
      <c r="B40" s="79" t="s">
        <v>203</v>
      </c>
      <c r="C40" s="96">
        <v>41890</v>
      </c>
      <c r="D40" s="95" t="s">
        <v>184</v>
      </c>
      <c r="E40" s="251"/>
      <c r="F40" s="98" t="s">
        <v>109</v>
      </c>
      <c r="G40" s="31"/>
      <c r="H40" s="31"/>
      <c r="I40" s="223"/>
      <c r="J40" s="106">
        <v>3000000</v>
      </c>
      <c r="K40" s="32"/>
      <c r="L40" s="35"/>
      <c r="M40" s="35"/>
      <c r="N40" s="35"/>
      <c r="O40" s="92" t="s">
        <v>131</v>
      </c>
      <c r="P40" s="32"/>
      <c r="Q40" s="35"/>
      <c r="R40" s="35"/>
      <c r="S40" s="35"/>
      <c r="T40" s="40">
        <f t="shared" ref="T40:T47" si="42">SUM(Q40:S40)</f>
        <v>0</v>
      </c>
      <c r="U40" s="35"/>
      <c r="V40" s="35"/>
      <c r="W40" s="35"/>
      <c r="X40" s="40">
        <f t="shared" ref="X40:X47" si="43">SUM(U40:W40)</f>
        <v>0</v>
      </c>
      <c r="Y40" s="35"/>
      <c r="Z40" s="35"/>
      <c r="AA40" s="35">
        <v>3000000</v>
      </c>
      <c r="AB40" s="40">
        <f t="shared" ref="AB40:AB53" si="44">SUM(Y40:AA40)</f>
        <v>3000000</v>
      </c>
      <c r="AC40" s="35"/>
      <c r="AD40" s="35"/>
      <c r="AE40" s="35"/>
      <c r="AF40" s="40">
        <f t="shared" ref="AF40:AF47" si="45">SUM(AC40:AE40)</f>
        <v>0</v>
      </c>
      <c r="AG40" s="40">
        <f t="shared" si="40"/>
        <v>3000000</v>
      </c>
      <c r="AH40" s="41">
        <f t="shared" ref="AH40:AH52" si="46">IF(ISERROR(AG40/$I$38),0,AG40/$I$38)</f>
        <v>3.8343633264006763E-2</v>
      </c>
      <c r="AI40" s="42">
        <f t="shared" si="41"/>
        <v>1.6553371602536077E-3</v>
      </c>
    </row>
    <row r="41" spans="1:35" outlineLevel="1">
      <c r="A41" s="16">
        <v>3</v>
      </c>
      <c r="B41" s="79" t="s">
        <v>207</v>
      </c>
      <c r="C41" s="96">
        <v>41911</v>
      </c>
      <c r="D41" s="95" t="s">
        <v>185</v>
      </c>
      <c r="E41" s="251"/>
      <c r="F41" s="98" t="s">
        <v>109</v>
      </c>
      <c r="G41" s="31"/>
      <c r="H41" s="31"/>
      <c r="I41" s="223"/>
      <c r="J41" s="106">
        <v>16910984</v>
      </c>
      <c r="K41" s="32"/>
      <c r="L41" s="35"/>
      <c r="M41" s="35"/>
      <c r="N41" s="35"/>
      <c r="O41" s="92" t="s">
        <v>131</v>
      </c>
      <c r="P41" s="32"/>
      <c r="Q41" s="35"/>
      <c r="R41" s="35"/>
      <c r="S41" s="35"/>
      <c r="T41" s="40">
        <f t="shared" si="42"/>
        <v>0</v>
      </c>
      <c r="U41" s="35"/>
      <c r="V41" s="35"/>
      <c r="W41" s="35"/>
      <c r="X41" s="40">
        <f t="shared" si="43"/>
        <v>0</v>
      </c>
      <c r="Y41" s="35"/>
      <c r="Z41" s="35"/>
      <c r="AA41" s="35">
        <v>16910984</v>
      </c>
      <c r="AB41" s="40">
        <f t="shared" si="44"/>
        <v>16910984</v>
      </c>
      <c r="AC41" s="35"/>
      <c r="AD41" s="35"/>
      <c r="AE41" s="35"/>
      <c r="AF41" s="40">
        <f t="shared" si="45"/>
        <v>0</v>
      </c>
      <c r="AG41" s="40">
        <f t="shared" si="40"/>
        <v>16910984</v>
      </c>
      <c r="AH41" s="41">
        <f t="shared" si="46"/>
        <v>0.21614285620982873</v>
      </c>
      <c r="AI41" s="42">
        <f t="shared" si="41"/>
        <v>9.3311267438847319E-3</v>
      </c>
    </row>
    <row r="42" spans="1:35" ht="22.5" outlineLevel="1">
      <c r="A42" s="16">
        <v>4</v>
      </c>
      <c r="B42" s="79" t="s">
        <v>198</v>
      </c>
      <c r="C42" s="96">
        <v>41879</v>
      </c>
      <c r="D42" s="95" t="s">
        <v>186</v>
      </c>
      <c r="E42" s="251"/>
      <c r="F42" s="98" t="s">
        <v>109</v>
      </c>
      <c r="G42" s="31"/>
      <c r="H42" s="31"/>
      <c r="I42" s="223"/>
      <c r="J42" s="106">
        <v>3000000</v>
      </c>
      <c r="K42" s="32"/>
      <c r="L42" s="35"/>
      <c r="M42" s="35"/>
      <c r="N42" s="35"/>
      <c r="O42" s="92" t="s">
        <v>131</v>
      </c>
      <c r="P42" s="32"/>
      <c r="Q42" s="35"/>
      <c r="R42" s="35"/>
      <c r="S42" s="35"/>
      <c r="T42" s="40">
        <f t="shared" si="42"/>
        <v>0</v>
      </c>
      <c r="U42" s="35"/>
      <c r="V42" s="35"/>
      <c r="W42" s="35"/>
      <c r="X42" s="40">
        <f t="shared" si="43"/>
        <v>0</v>
      </c>
      <c r="Y42" s="35"/>
      <c r="Z42" s="35">
        <v>3000000</v>
      </c>
      <c r="AA42" s="35"/>
      <c r="AB42" s="40">
        <f t="shared" si="44"/>
        <v>3000000</v>
      </c>
      <c r="AC42" s="35"/>
      <c r="AD42" s="35"/>
      <c r="AE42" s="35"/>
      <c r="AF42" s="40">
        <f t="shared" si="45"/>
        <v>0</v>
      </c>
      <c r="AG42" s="40">
        <f t="shared" si="40"/>
        <v>3000000</v>
      </c>
      <c r="AH42" s="41">
        <f t="shared" si="46"/>
        <v>3.8343633264006763E-2</v>
      </c>
      <c r="AI42" s="42">
        <f t="shared" si="41"/>
        <v>1.6553371602536077E-3</v>
      </c>
    </row>
    <row r="43" spans="1:35" outlineLevel="1">
      <c r="A43" s="16">
        <v>5</v>
      </c>
      <c r="B43" s="79" t="s">
        <v>199</v>
      </c>
      <c r="C43" s="96">
        <v>41879</v>
      </c>
      <c r="D43" s="95" t="s">
        <v>187</v>
      </c>
      <c r="E43" s="251"/>
      <c r="F43" s="98" t="s">
        <v>109</v>
      </c>
      <c r="G43" s="31"/>
      <c r="H43" s="31"/>
      <c r="I43" s="223"/>
      <c r="J43" s="106">
        <v>3000000</v>
      </c>
      <c r="K43" s="32"/>
      <c r="L43" s="35"/>
      <c r="M43" s="35"/>
      <c r="N43" s="35"/>
      <c r="O43" s="92" t="s">
        <v>131</v>
      </c>
      <c r="P43" s="32"/>
      <c r="Q43" s="35"/>
      <c r="R43" s="35"/>
      <c r="S43" s="35"/>
      <c r="T43" s="40">
        <f t="shared" si="42"/>
        <v>0</v>
      </c>
      <c r="U43" s="35"/>
      <c r="V43" s="35"/>
      <c r="W43" s="35"/>
      <c r="X43" s="40">
        <f t="shared" si="43"/>
        <v>0</v>
      </c>
      <c r="Y43" s="35"/>
      <c r="Z43" s="35">
        <v>3000000</v>
      </c>
      <c r="AA43" s="35"/>
      <c r="AB43" s="40">
        <f t="shared" si="44"/>
        <v>3000000</v>
      </c>
      <c r="AC43" s="35"/>
      <c r="AD43" s="35"/>
      <c r="AE43" s="35"/>
      <c r="AF43" s="40">
        <f t="shared" si="45"/>
        <v>0</v>
      </c>
      <c r="AG43" s="40">
        <f t="shared" si="40"/>
        <v>3000000</v>
      </c>
      <c r="AH43" s="41">
        <f t="shared" si="46"/>
        <v>3.8343633264006763E-2</v>
      </c>
      <c r="AI43" s="42">
        <f t="shared" si="41"/>
        <v>1.6553371602536077E-3</v>
      </c>
    </row>
    <row r="44" spans="1:35" outlineLevel="1">
      <c r="A44" s="16">
        <v>6</v>
      </c>
      <c r="B44" s="79" t="s">
        <v>205</v>
      </c>
      <c r="C44" s="96">
        <v>41882</v>
      </c>
      <c r="D44" s="95" t="s">
        <v>188</v>
      </c>
      <c r="E44" s="251"/>
      <c r="F44" s="98" t="s">
        <v>109</v>
      </c>
      <c r="G44" s="31"/>
      <c r="H44" s="31"/>
      <c r="I44" s="223"/>
      <c r="J44" s="106">
        <v>3000000</v>
      </c>
      <c r="K44" s="32"/>
      <c r="L44" s="35"/>
      <c r="M44" s="35"/>
      <c r="N44" s="35"/>
      <c r="O44" s="92" t="s">
        <v>131</v>
      </c>
      <c r="P44" s="32"/>
      <c r="Q44" s="35"/>
      <c r="R44" s="35"/>
      <c r="S44" s="35"/>
      <c r="T44" s="40">
        <f t="shared" si="42"/>
        <v>0</v>
      </c>
      <c r="U44" s="35"/>
      <c r="V44" s="35"/>
      <c r="W44" s="35"/>
      <c r="X44" s="40">
        <f t="shared" si="43"/>
        <v>0</v>
      </c>
      <c r="Y44" s="35"/>
      <c r="Z44" s="35"/>
      <c r="AA44" s="35">
        <v>3000000</v>
      </c>
      <c r="AB44" s="40">
        <f t="shared" si="44"/>
        <v>3000000</v>
      </c>
      <c r="AC44" s="35"/>
      <c r="AD44" s="35"/>
      <c r="AE44" s="35"/>
      <c r="AF44" s="40">
        <f t="shared" si="45"/>
        <v>0</v>
      </c>
      <c r="AG44" s="40">
        <f t="shared" si="40"/>
        <v>3000000</v>
      </c>
      <c r="AH44" s="41">
        <f t="shared" si="46"/>
        <v>3.8343633264006763E-2</v>
      </c>
      <c r="AI44" s="42">
        <f t="shared" si="41"/>
        <v>1.6553371602536077E-3</v>
      </c>
    </row>
    <row r="45" spans="1:35" outlineLevel="1">
      <c r="A45" s="16">
        <v>7</v>
      </c>
      <c r="B45" s="79" t="s">
        <v>208</v>
      </c>
      <c r="C45" s="96">
        <v>41890</v>
      </c>
      <c r="D45" s="95" t="s">
        <v>189</v>
      </c>
      <c r="E45" s="251"/>
      <c r="F45" s="98" t="s">
        <v>109</v>
      </c>
      <c r="G45" s="31"/>
      <c r="H45" s="31"/>
      <c r="I45" s="223"/>
      <c r="J45" s="106">
        <v>10258588</v>
      </c>
      <c r="K45" s="32"/>
      <c r="L45" s="35"/>
      <c r="M45" s="35"/>
      <c r="N45" s="35"/>
      <c r="O45" s="92" t="s">
        <v>131</v>
      </c>
      <c r="P45" s="32"/>
      <c r="Q45" s="35"/>
      <c r="R45" s="35"/>
      <c r="S45" s="35"/>
      <c r="T45" s="40">
        <f t="shared" si="42"/>
        <v>0</v>
      </c>
      <c r="U45" s="35"/>
      <c r="V45" s="35"/>
      <c r="W45" s="35"/>
      <c r="X45" s="40">
        <f t="shared" si="43"/>
        <v>0</v>
      </c>
      <c r="Y45" s="35"/>
      <c r="Z45" s="35"/>
      <c r="AA45" s="35">
        <v>10258588</v>
      </c>
      <c r="AB45" s="40">
        <f t="shared" si="44"/>
        <v>10258588</v>
      </c>
      <c r="AC45" s="35"/>
      <c r="AD45" s="35"/>
      <c r="AE45" s="35"/>
      <c r="AF45" s="40">
        <f t="shared" si="45"/>
        <v>0</v>
      </c>
      <c r="AG45" s="40">
        <f t="shared" si="40"/>
        <v>10258588</v>
      </c>
      <c r="AH45" s="41">
        <f t="shared" si="46"/>
        <v>0.13111717869284689</v>
      </c>
      <c r="AI45" s="42">
        <f t="shared" si="41"/>
        <v>5.6604739760439124E-3</v>
      </c>
    </row>
    <row r="46" spans="1:35" ht="22.5" outlineLevel="1">
      <c r="A46" s="16">
        <v>8</v>
      </c>
      <c r="B46" s="79" t="s">
        <v>206</v>
      </c>
      <c r="C46" s="96">
        <v>41882</v>
      </c>
      <c r="D46" s="95" t="s">
        <v>190</v>
      </c>
      <c r="E46" s="251"/>
      <c r="F46" s="98" t="s">
        <v>109</v>
      </c>
      <c r="G46" s="31"/>
      <c r="H46" s="31"/>
      <c r="I46" s="223"/>
      <c r="J46" s="106">
        <v>3000000</v>
      </c>
      <c r="K46" s="32"/>
      <c r="L46" s="35"/>
      <c r="M46" s="35"/>
      <c r="N46" s="35"/>
      <c r="O46" s="92" t="s">
        <v>131</v>
      </c>
      <c r="P46" s="32"/>
      <c r="Q46" s="35"/>
      <c r="R46" s="35"/>
      <c r="S46" s="35"/>
      <c r="T46" s="40">
        <f t="shared" si="42"/>
        <v>0</v>
      </c>
      <c r="U46" s="35"/>
      <c r="V46" s="35"/>
      <c r="W46" s="35"/>
      <c r="X46" s="40">
        <f t="shared" si="43"/>
        <v>0</v>
      </c>
      <c r="Y46" s="35"/>
      <c r="Z46" s="35"/>
      <c r="AA46" s="35">
        <v>3000000</v>
      </c>
      <c r="AB46" s="40">
        <f t="shared" si="44"/>
        <v>3000000</v>
      </c>
      <c r="AC46" s="35"/>
      <c r="AD46" s="35"/>
      <c r="AE46" s="35"/>
      <c r="AF46" s="40">
        <f t="shared" si="45"/>
        <v>0</v>
      </c>
      <c r="AG46" s="40">
        <f t="shared" si="40"/>
        <v>3000000</v>
      </c>
      <c r="AH46" s="41">
        <f t="shared" si="46"/>
        <v>3.8343633264006763E-2</v>
      </c>
      <c r="AI46" s="42">
        <f t="shared" si="41"/>
        <v>1.6553371602536077E-3</v>
      </c>
    </row>
    <row r="47" spans="1:35" outlineLevel="1">
      <c r="A47" s="16">
        <v>9</v>
      </c>
      <c r="B47" s="79" t="s">
        <v>200</v>
      </c>
      <c r="C47" s="96">
        <v>41879</v>
      </c>
      <c r="D47" s="95" t="s">
        <v>196</v>
      </c>
      <c r="E47" s="251"/>
      <c r="F47" s="98" t="s">
        <v>109</v>
      </c>
      <c r="G47" s="31"/>
      <c r="H47" s="31"/>
      <c r="I47" s="223"/>
      <c r="J47" s="106">
        <v>3000000</v>
      </c>
      <c r="K47" s="32"/>
      <c r="L47" s="35"/>
      <c r="M47" s="35"/>
      <c r="N47" s="35"/>
      <c r="O47" s="92" t="s">
        <v>131</v>
      </c>
      <c r="P47" s="32"/>
      <c r="Q47" s="35"/>
      <c r="R47" s="35"/>
      <c r="S47" s="35"/>
      <c r="T47" s="40">
        <f t="shared" si="42"/>
        <v>0</v>
      </c>
      <c r="U47" s="35"/>
      <c r="V47" s="35"/>
      <c r="W47" s="35"/>
      <c r="X47" s="40">
        <f t="shared" si="43"/>
        <v>0</v>
      </c>
      <c r="Y47" s="35"/>
      <c r="Z47" s="35">
        <v>3000000</v>
      </c>
      <c r="AA47" s="35"/>
      <c r="AB47" s="40">
        <f t="shared" si="44"/>
        <v>3000000</v>
      </c>
      <c r="AC47" s="35"/>
      <c r="AD47" s="35"/>
      <c r="AE47" s="35"/>
      <c r="AF47" s="40">
        <f t="shared" si="45"/>
        <v>0</v>
      </c>
      <c r="AG47" s="40">
        <f t="shared" si="40"/>
        <v>3000000</v>
      </c>
      <c r="AH47" s="41">
        <f t="shared" si="46"/>
        <v>3.8343633264006763E-2</v>
      </c>
      <c r="AI47" s="42">
        <f t="shared" si="41"/>
        <v>1.6553371602536077E-3</v>
      </c>
    </row>
    <row r="48" spans="1:35" ht="22.5" outlineLevel="1">
      <c r="A48" s="16">
        <v>10</v>
      </c>
      <c r="B48" s="79" t="s">
        <v>204</v>
      </c>
      <c r="C48" s="96">
        <v>41882</v>
      </c>
      <c r="D48" s="95" t="s">
        <v>191</v>
      </c>
      <c r="E48" s="251"/>
      <c r="F48" s="98" t="s">
        <v>109</v>
      </c>
      <c r="G48" s="31"/>
      <c r="H48" s="31"/>
      <c r="I48" s="223"/>
      <c r="J48" s="106">
        <v>3000000</v>
      </c>
      <c r="K48" s="32"/>
      <c r="L48" s="35"/>
      <c r="M48" s="35"/>
      <c r="N48" s="35"/>
      <c r="O48" s="92" t="s">
        <v>131</v>
      </c>
      <c r="P48" s="32"/>
      <c r="Q48" s="35"/>
      <c r="R48" s="35"/>
      <c r="S48" s="35"/>
      <c r="T48" s="40">
        <f t="shared" ref="T48:T53" si="47">SUM(Q48:S48)</f>
        <v>0</v>
      </c>
      <c r="U48" s="35"/>
      <c r="V48" s="35"/>
      <c r="W48" s="35"/>
      <c r="X48" s="40">
        <f t="shared" ref="X48:X53" si="48">SUM(U48:W48)</f>
        <v>0</v>
      </c>
      <c r="Y48" s="35"/>
      <c r="Z48" s="35"/>
      <c r="AA48" s="35">
        <v>3000000</v>
      </c>
      <c r="AB48" s="40">
        <f t="shared" si="44"/>
        <v>3000000</v>
      </c>
      <c r="AC48" s="35"/>
      <c r="AD48" s="35"/>
      <c r="AE48" s="35"/>
      <c r="AF48" s="40">
        <f t="shared" ref="AF48:AF52" si="49">SUM(AC48:AE48)</f>
        <v>0</v>
      </c>
      <c r="AG48" s="40">
        <f t="shared" si="40"/>
        <v>3000000</v>
      </c>
      <c r="AH48" s="41">
        <f t="shared" si="46"/>
        <v>3.8343633264006763E-2</v>
      </c>
      <c r="AI48" s="42">
        <f t="shared" ref="AI48:AI52" si="50">IF(ISERROR(AG48/$AG$382),"-",AG48/$AG$382)</f>
        <v>1.6553371602536077E-3</v>
      </c>
    </row>
    <row r="49" spans="1:35" ht="22.5" outlineLevel="1">
      <c r="A49" s="16">
        <v>11</v>
      </c>
      <c r="B49" s="79" t="s">
        <v>201</v>
      </c>
      <c r="C49" s="96">
        <v>41879</v>
      </c>
      <c r="D49" s="95" t="s">
        <v>192</v>
      </c>
      <c r="E49" s="251"/>
      <c r="F49" s="98" t="s">
        <v>109</v>
      </c>
      <c r="G49" s="31"/>
      <c r="H49" s="31"/>
      <c r="I49" s="223"/>
      <c r="J49" s="106">
        <v>3000000</v>
      </c>
      <c r="K49" s="32"/>
      <c r="L49" s="35"/>
      <c r="M49" s="35"/>
      <c r="N49" s="35"/>
      <c r="O49" s="92" t="s">
        <v>131</v>
      </c>
      <c r="P49" s="32"/>
      <c r="Q49" s="35"/>
      <c r="R49" s="35"/>
      <c r="S49" s="35"/>
      <c r="T49" s="40">
        <f t="shared" si="47"/>
        <v>0</v>
      </c>
      <c r="U49" s="35"/>
      <c r="V49" s="35"/>
      <c r="W49" s="35"/>
      <c r="X49" s="40">
        <f t="shared" si="48"/>
        <v>0</v>
      </c>
      <c r="Y49" s="35"/>
      <c r="Z49" s="35">
        <v>3000000</v>
      </c>
      <c r="AA49" s="35"/>
      <c r="AB49" s="40">
        <f t="shared" si="44"/>
        <v>3000000</v>
      </c>
      <c r="AC49" s="35"/>
      <c r="AD49" s="35"/>
      <c r="AE49" s="35"/>
      <c r="AF49" s="40">
        <f t="shared" si="49"/>
        <v>0</v>
      </c>
      <c r="AG49" s="40">
        <f t="shared" si="40"/>
        <v>3000000</v>
      </c>
      <c r="AH49" s="41">
        <f t="shared" si="46"/>
        <v>3.8343633264006763E-2</v>
      </c>
      <c r="AI49" s="42">
        <f t="shared" si="50"/>
        <v>1.6553371602536077E-3</v>
      </c>
    </row>
    <row r="50" spans="1:35" outlineLevel="1">
      <c r="A50" s="16">
        <v>12</v>
      </c>
      <c r="B50" s="79" t="s">
        <v>202</v>
      </c>
      <c r="C50" s="96">
        <v>41906</v>
      </c>
      <c r="D50" s="95" t="s">
        <v>193</v>
      </c>
      <c r="E50" s="251"/>
      <c r="F50" s="98" t="s">
        <v>109</v>
      </c>
      <c r="G50" s="31"/>
      <c r="H50" s="31"/>
      <c r="I50" s="223"/>
      <c r="J50" s="106">
        <v>3000000</v>
      </c>
      <c r="K50" s="32"/>
      <c r="L50" s="35"/>
      <c r="M50" s="35"/>
      <c r="N50" s="35"/>
      <c r="O50" s="92" t="s">
        <v>131</v>
      </c>
      <c r="P50" s="32"/>
      <c r="Q50" s="35"/>
      <c r="R50" s="35"/>
      <c r="S50" s="35"/>
      <c r="T50" s="40">
        <f t="shared" si="47"/>
        <v>0</v>
      </c>
      <c r="U50" s="35"/>
      <c r="V50" s="35"/>
      <c r="W50" s="35"/>
      <c r="X50" s="40">
        <f t="shared" si="48"/>
        <v>0</v>
      </c>
      <c r="Y50" s="35"/>
      <c r="Z50" s="35">
        <v>3000000</v>
      </c>
      <c r="AA50" s="35"/>
      <c r="AB50" s="40">
        <f t="shared" si="44"/>
        <v>3000000</v>
      </c>
      <c r="AC50" s="35"/>
      <c r="AD50" s="35"/>
      <c r="AE50" s="35"/>
      <c r="AF50" s="40">
        <f t="shared" si="49"/>
        <v>0</v>
      </c>
      <c r="AG50" s="40">
        <f t="shared" si="40"/>
        <v>3000000</v>
      </c>
      <c r="AH50" s="41">
        <f t="shared" si="46"/>
        <v>3.8343633264006763E-2</v>
      </c>
      <c r="AI50" s="42">
        <f t="shared" si="50"/>
        <v>1.6553371602536077E-3</v>
      </c>
    </row>
    <row r="51" spans="1:35" ht="22.5" outlineLevel="1">
      <c r="A51" s="16">
        <v>13</v>
      </c>
      <c r="B51" s="120" t="s">
        <v>210</v>
      </c>
      <c r="C51" s="146">
        <v>41906</v>
      </c>
      <c r="D51" s="147" t="s">
        <v>194</v>
      </c>
      <c r="E51" s="251"/>
      <c r="F51" s="131" t="s">
        <v>109</v>
      </c>
      <c r="G51" s="123"/>
      <c r="H51" s="123"/>
      <c r="I51" s="223"/>
      <c r="J51" s="106">
        <v>3106469</v>
      </c>
      <c r="K51" s="32"/>
      <c r="L51" s="35"/>
      <c r="M51" s="35"/>
      <c r="N51" s="35"/>
      <c r="O51" s="92" t="s">
        <v>131</v>
      </c>
      <c r="P51" s="32"/>
      <c r="Q51" s="35"/>
      <c r="R51" s="35"/>
      <c r="S51" s="35"/>
      <c r="T51" s="40">
        <f t="shared" si="47"/>
        <v>0</v>
      </c>
      <c r="U51" s="35"/>
      <c r="V51" s="35"/>
      <c r="W51" s="35"/>
      <c r="X51" s="40">
        <f t="shared" si="48"/>
        <v>0</v>
      </c>
      <c r="Y51" s="35"/>
      <c r="Z51" s="35"/>
      <c r="AA51" s="35">
        <v>3106469</v>
      </c>
      <c r="AB51" s="40">
        <f t="shared" si="44"/>
        <v>3106469</v>
      </c>
      <c r="AC51" s="35"/>
      <c r="AD51" s="35"/>
      <c r="AE51" s="35"/>
      <c r="AF51" s="40">
        <f t="shared" si="49"/>
        <v>0</v>
      </c>
      <c r="AG51" s="40">
        <f t="shared" si="40"/>
        <v>3106469</v>
      </c>
      <c r="AH51" s="41">
        <f t="shared" si="46"/>
        <v>3.9704436027335276E-2</v>
      </c>
      <c r="AI51" s="42">
        <f t="shared" si="50"/>
        <v>1.7140845242919547E-3</v>
      </c>
    </row>
    <row r="52" spans="1:35" outlineLevel="1">
      <c r="A52" s="16">
        <v>14</v>
      </c>
      <c r="B52" s="92" t="s">
        <v>209</v>
      </c>
      <c r="C52" s="96">
        <v>41890</v>
      </c>
      <c r="D52" s="95" t="s">
        <v>195</v>
      </c>
      <c r="E52" s="251"/>
      <c r="F52" s="92" t="s">
        <v>109</v>
      </c>
      <c r="G52" s="31"/>
      <c r="H52" s="31"/>
      <c r="I52" s="223"/>
      <c r="J52" s="106">
        <v>3116383</v>
      </c>
      <c r="K52" s="32"/>
      <c r="L52" s="35"/>
      <c r="M52" s="35"/>
      <c r="N52" s="35"/>
      <c r="O52" s="92" t="s">
        <v>131</v>
      </c>
      <c r="P52" s="32"/>
      <c r="Q52" s="35"/>
      <c r="R52" s="35"/>
      <c r="S52" s="35"/>
      <c r="T52" s="40">
        <f t="shared" si="47"/>
        <v>0</v>
      </c>
      <c r="U52" s="35"/>
      <c r="V52" s="35"/>
      <c r="W52" s="35"/>
      <c r="X52" s="40">
        <f t="shared" si="48"/>
        <v>0</v>
      </c>
      <c r="Y52" s="35"/>
      <c r="Z52" s="35"/>
      <c r="AA52" s="35">
        <v>3116383</v>
      </c>
      <c r="AB52" s="40">
        <f t="shared" si="44"/>
        <v>3116383</v>
      </c>
      <c r="AC52" s="35"/>
      <c r="AD52" s="35"/>
      <c r="AE52" s="35"/>
      <c r="AF52" s="40">
        <f t="shared" si="49"/>
        <v>0</v>
      </c>
      <c r="AG52" s="40">
        <f t="shared" si="40"/>
        <v>3116383</v>
      </c>
      <c r="AH52" s="41">
        <f t="shared" si="46"/>
        <v>3.9831148954061736E-2</v>
      </c>
      <c r="AI52" s="42">
        <f t="shared" si="50"/>
        <v>1.7195548618275395E-3</v>
      </c>
    </row>
    <row r="53" spans="1:35" outlineLevel="1">
      <c r="A53" s="16">
        <v>15</v>
      </c>
      <c r="B53" s="92" t="s">
        <v>511</v>
      </c>
      <c r="C53" s="82">
        <v>41888</v>
      </c>
      <c r="D53" s="163" t="s">
        <v>1075</v>
      </c>
      <c r="E53" s="252"/>
      <c r="F53" s="92" t="s">
        <v>109</v>
      </c>
      <c r="G53" s="31"/>
      <c r="H53" s="31"/>
      <c r="I53" s="180"/>
      <c r="J53" s="106">
        <v>3000000</v>
      </c>
      <c r="K53" s="87"/>
      <c r="L53" s="35"/>
      <c r="M53" s="35"/>
      <c r="N53" s="35"/>
      <c r="O53" s="92" t="s">
        <v>131</v>
      </c>
      <c r="P53" s="87"/>
      <c r="Q53" s="35"/>
      <c r="R53" s="35"/>
      <c r="S53" s="35"/>
      <c r="T53" s="40">
        <f t="shared" si="47"/>
        <v>0</v>
      </c>
      <c r="U53" s="35"/>
      <c r="V53" s="35"/>
      <c r="W53" s="35"/>
      <c r="X53" s="40">
        <f t="shared" si="48"/>
        <v>0</v>
      </c>
      <c r="Y53" s="35"/>
      <c r="Z53" s="35"/>
      <c r="AA53" s="35"/>
      <c r="AB53" s="40">
        <f t="shared" si="44"/>
        <v>0</v>
      </c>
      <c r="AC53" s="35">
        <v>3000000</v>
      </c>
      <c r="AD53" s="35"/>
      <c r="AE53" s="35"/>
      <c r="AF53" s="40">
        <f t="shared" ref="AF53" si="51">SUM(AC53:AE53)</f>
        <v>3000000</v>
      </c>
      <c r="AG53" s="40">
        <f t="shared" ref="AG53" si="52">SUM(T53,X53,AB53,AF53)</f>
        <v>3000000</v>
      </c>
      <c r="AH53" s="41">
        <f t="shared" ref="AH53" si="53">IF(ISERROR(AG53/$I$38),0,AG53/$I$38)</f>
        <v>3.8343633264006763E-2</v>
      </c>
      <c r="AI53" s="42">
        <f t="shared" ref="AI53" si="54">IF(ISERROR(AG53/$AG$382),"-",AG53/$AG$382)</f>
        <v>1.6553371602536077E-3</v>
      </c>
    </row>
    <row r="54" spans="1:35" ht="12.75" customHeight="1">
      <c r="A54" s="181" t="s">
        <v>58</v>
      </c>
      <c r="B54" s="182"/>
      <c r="C54" s="182"/>
      <c r="D54" s="182"/>
      <c r="E54" s="182"/>
      <c r="F54" s="182"/>
      <c r="G54" s="182"/>
      <c r="H54" s="183"/>
      <c r="I54" s="55">
        <f>I38</f>
        <v>78239847</v>
      </c>
      <c r="J54" s="55">
        <f>SUM(J39:J53)</f>
        <v>78239847</v>
      </c>
      <c r="K54" s="56"/>
      <c r="L54" s="55">
        <f>SUM(L39:L52)</f>
        <v>0</v>
      </c>
      <c r="M54" s="55">
        <f>SUM(M39:M52)</f>
        <v>0</v>
      </c>
      <c r="N54" s="55">
        <f>SUM(N39:N52)</f>
        <v>0</v>
      </c>
      <c r="O54" s="57"/>
      <c r="P54" s="59"/>
      <c r="Q54" s="55">
        <f t="shared" ref="Q54:AB54" si="55">SUM(Q39:Q52)</f>
        <v>0</v>
      </c>
      <c r="R54" s="55">
        <f t="shared" si="55"/>
        <v>0</v>
      </c>
      <c r="S54" s="55">
        <f t="shared" si="55"/>
        <v>0</v>
      </c>
      <c r="T54" s="60">
        <f t="shared" si="55"/>
        <v>0</v>
      </c>
      <c r="U54" s="55">
        <f t="shared" si="55"/>
        <v>0</v>
      </c>
      <c r="V54" s="55">
        <f t="shared" si="55"/>
        <v>0</v>
      </c>
      <c r="W54" s="55">
        <f t="shared" si="55"/>
        <v>0</v>
      </c>
      <c r="X54" s="60">
        <f t="shared" si="55"/>
        <v>0</v>
      </c>
      <c r="Y54" s="55">
        <f t="shared" si="55"/>
        <v>0</v>
      </c>
      <c r="Z54" s="55">
        <f t="shared" si="55"/>
        <v>29847423</v>
      </c>
      <c r="AA54" s="55">
        <f t="shared" si="55"/>
        <v>45392424</v>
      </c>
      <c r="AB54" s="60">
        <f t="shared" si="55"/>
        <v>75239847</v>
      </c>
      <c r="AC54" s="55">
        <f>SUM(AC40:AC53)</f>
        <v>3000000</v>
      </c>
      <c r="AD54" s="55">
        <f t="shared" ref="AD54:AE54" si="56">SUM(AD40:AD53)</f>
        <v>0</v>
      </c>
      <c r="AE54" s="55">
        <f t="shared" si="56"/>
        <v>0</v>
      </c>
      <c r="AF54" s="60">
        <f>SUM(AF39:AF53)</f>
        <v>3000000</v>
      </c>
      <c r="AG54" s="53">
        <f>SUM(AG39:AG53)</f>
        <v>78239847</v>
      </c>
      <c r="AH54" s="54">
        <f>IF(ISERROR(AG54/I54),0,AG54/I54)</f>
        <v>1</v>
      </c>
      <c r="AI54" s="54">
        <f>IF(ISERROR(AG54/$AG$382),0,AG54/$AG$382)</f>
        <v>4.3171108717218916E-2</v>
      </c>
    </row>
    <row r="55" spans="1:35" ht="12.75" customHeight="1">
      <c r="A55" s="36"/>
      <c r="B55" s="187" t="s">
        <v>59</v>
      </c>
      <c r="C55" s="188"/>
      <c r="D55" s="189"/>
      <c r="E55" s="18"/>
      <c r="F55" s="19"/>
      <c r="G55" s="20"/>
      <c r="H55" s="20"/>
      <c r="I55" s="179">
        <v>201948542</v>
      </c>
      <c r="J55" s="22"/>
      <c r="K55" s="23"/>
      <c r="L55" s="24"/>
      <c r="M55" s="24"/>
      <c r="N55" s="24"/>
      <c r="O55" s="92" t="s">
        <v>131</v>
      </c>
      <c r="P55" s="25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6"/>
      <c r="AI55" s="26"/>
    </row>
    <row r="56" spans="1:35" outlineLevel="1">
      <c r="A56" s="16">
        <v>1</v>
      </c>
      <c r="B56" s="79" t="s">
        <v>492</v>
      </c>
      <c r="C56" s="96">
        <v>41907</v>
      </c>
      <c r="D56" s="95" t="s">
        <v>472</v>
      </c>
      <c r="E56" s="250" t="s">
        <v>117</v>
      </c>
      <c r="F56" s="98" t="s">
        <v>109</v>
      </c>
      <c r="G56" s="31"/>
      <c r="H56" s="31"/>
      <c r="I56" s="222"/>
      <c r="J56" s="106">
        <v>5700000</v>
      </c>
      <c r="K56" s="28"/>
      <c r="L56" s="35"/>
      <c r="M56" s="35"/>
      <c r="N56" s="35"/>
      <c r="O56" s="92" t="s">
        <v>131</v>
      </c>
      <c r="P56" s="39"/>
      <c r="Q56" s="35"/>
      <c r="R56" s="35"/>
      <c r="S56" s="35"/>
      <c r="T56" s="40">
        <f>SUM(Q56:S56)</f>
        <v>0</v>
      </c>
      <c r="U56" s="35"/>
      <c r="V56" s="35"/>
      <c r="W56" s="35"/>
      <c r="X56" s="40">
        <f>SUM(U56:W56)</f>
        <v>0</v>
      </c>
      <c r="Y56" s="35"/>
      <c r="Z56" s="35"/>
      <c r="AA56" s="35">
        <v>5700000</v>
      </c>
      <c r="AB56" s="40">
        <f>SUM(Y56:AA56)</f>
        <v>5700000</v>
      </c>
      <c r="AC56" s="35"/>
      <c r="AD56" s="35"/>
      <c r="AE56" s="35"/>
      <c r="AF56" s="40">
        <f>SUM(AC56:AE56)</f>
        <v>0</v>
      </c>
      <c r="AG56" s="40">
        <f t="shared" ref="AG56:AG92" si="57">SUM(T56,X56,AB56,AF56)</f>
        <v>5700000</v>
      </c>
      <c r="AH56" s="41">
        <f>IF(ISERROR(AG56/$I$55),0,AG56/$I$55)</f>
        <v>2.8225011894366634E-2</v>
      </c>
      <c r="AI56" s="42">
        <f t="shared" ref="AI56:AI85" si="58">IF(ISERROR(AG56/$AG$382),"-",AG56/$AG$382)</f>
        <v>3.1451406044818546E-3</v>
      </c>
    </row>
    <row r="57" spans="1:35" outlineLevel="1">
      <c r="A57" s="16">
        <v>2</v>
      </c>
      <c r="B57" s="79" t="s">
        <v>493</v>
      </c>
      <c r="C57" s="96">
        <v>41907</v>
      </c>
      <c r="D57" s="95" t="s">
        <v>473</v>
      </c>
      <c r="E57" s="251"/>
      <c r="F57" s="98" t="s">
        <v>109</v>
      </c>
      <c r="G57" s="31"/>
      <c r="H57" s="31"/>
      <c r="I57" s="222"/>
      <c r="J57" s="106">
        <v>4000000</v>
      </c>
      <c r="K57" s="28"/>
      <c r="L57" s="35"/>
      <c r="M57" s="35"/>
      <c r="N57" s="35"/>
      <c r="O57" s="92" t="s">
        <v>131</v>
      </c>
      <c r="P57" s="39"/>
      <c r="Q57" s="35"/>
      <c r="R57" s="35"/>
      <c r="S57" s="35"/>
      <c r="T57" s="40">
        <f t="shared" ref="T57:T74" si="59">SUM(Q57:S57)</f>
        <v>0</v>
      </c>
      <c r="U57" s="35"/>
      <c r="V57" s="35"/>
      <c r="W57" s="35"/>
      <c r="X57" s="40">
        <f t="shared" ref="X57:X74" si="60">SUM(U57:W57)</f>
        <v>0</v>
      </c>
      <c r="Y57" s="35"/>
      <c r="Z57" s="35"/>
      <c r="AA57" s="35">
        <v>4000000</v>
      </c>
      <c r="AB57" s="40">
        <f t="shared" ref="AB57:AB92" si="61">SUM(Y57:AA57)</f>
        <v>4000000</v>
      </c>
      <c r="AC57" s="35"/>
      <c r="AD57" s="35"/>
      <c r="AE57" s="35"/>
      <c r="AF57" s="40">
        <f t="shared" ref="AF57:AF92" si="62">SUM(AC57:AE57)</f>
        <v>0</v>
      </c>
      <c r="AG57" s="40">
        <f t="shared" si="57"/>
        <v>4000000</v>
      </c>
      <c r="AH57" s="41">
        <f t="shared" ref="AH57:AH89" si="63">IF(ISERROR(AG57/$I$55),0,AG57/$I$55)</f>
        <v>1.9807025890783602E-2</v>
      </c>
      <c r="AI57" s="42">
        <f t="shared" si="58"/>
        <v>2.2071162136714766E-3</v>
      </c>
    </row>
    <row r="58" spans="1:35" outlineLevel="1">
      <c r="A58" s="16">
        <v>3</v>
      </c>
      <c r="B58" s="79" t="s">
        <v>494</v>
      </c>
      <c r="C58" s="96">
        <v>41907</v>
      </c>
      <c r="D58" s="95" t="s">
        <v>474</v>
      </c>
      <c r="E58" s="251"/>
      <c r="F58" s="98" t="s">
        <v>109</v>
      </c>
      <c r="G58" s="31"/>
      <c r="H58" s="31"/>
      <c r="I58" s="222"/>
      <c r="J58" s="106">
        <v>3000000</v>
      </c>
      <c r="K58" s="28"/>
      <c r="L58" s="35"/>
      <c r="M58" s="35"/>
      <c r="N58" s="35"/>
      <c r="O58" s="92" t="s">
        <v>131</v>
      </c>
      <c r="P58" s="39"/>
      <c r="Q58" s="35"/>
      <c r="R58" s="35"/>
      <c r="S58" s="35"/>
      <c r="T58" s="40">
        <f t="shared" si="59"/>
        <v>0</v>
      </c>
      <c r="U58" s="35"/>
      <c r="V58" s="35"/>
      <c r="W58" s="35"/>
      <c r="X58" s="40">
        <f t="shared" si="60"/>
        <v>0</v>
      </c>
      <c r="Y58" s="35"/>
      <c r="Z58" s="35"/>
      <c r="AA58" s="35">
        <v>3000000</v>
      </c>
      <c r="AB58" s="40">
        <f t="shared" si="61"/>
        <v>3000000</v>
      </c>
      <c r="AC58" s="35"/>
      <c r="AD58" s="35"/>
      <c r="AE58" s="35"/>
      <c r="AF58" s="40">
        <f t="shared" si="62"/>
        <v>0</v>
      </c>
      <c r="AG58" s="40">
        <f t="shared" si="57"/>
        <v>3000000</v>
      </c>
      <c r="AH58" s="41">
        <f t="shared" si="63"/>
        <v>1.4855269418087702E-2</v>
      </c>
      <c r="AI58" s="42">
        <f t="shared" si="58"/>
        <v>1.6553371602536077E-3</v>
      </c>
    </row>
    <row r="59" spans="1:35" outlineLevel="1">
      <c r="A59" s="16">
        <v>4</v>
      </c>
      <c r="B59" s="79" t="s">
        <v>498</v>
      </c>
      <c r="C59" s="96">
        <v>41872</v>
      </c>
      <c r="D59" s="95" t="s">
        <v>475</v>
      </c>
      <c r="E59" s="251"/>
      <c r="F59" s="98" t="s">
        <v>109</v>
      </c>
      <c r="G59" s="31"/>
      <c r="H59" s="31"/>
      <c r="I59" s="222"/>
      <c r="J59" s="106">
        <v>7700000</v>
      </c>
      <c r="K59" s="28"/>
      <c r="L59" s="35"/>
      <c r="M59" s="35"/>
      <c r="N59" s="35"/>
      <c r="O59" s="92" t="s">
        <v>131</v>
      </c>
      <c r="P59" s="39"/>
      <c r="Q59" s="35"/>
      <c r="R59" s="35"/>
      <c r="S59" s="35"/>
      <c r="T59" s="40">
        <f t="shared" si="59"/>
        <v>0</v>
      </c>
      <c r="U59" s="35"/>
      <c r="V59" s="35"/>
      <c r="W59" s="35"/>
      <c r="X59" s="40">
        <f t="shared" si="60"/>
        <v>0</v>
      </c>
      <c r="Y59" s="35"/>
      <c r="Z59" s="35">
        <v>7700000</v>
      </c>
      <c r="AA59" s="35"/>
      <c r="AB59" s="40">
        <f t="shared" si="61"/>
        <v>7700000</v>
      </c>
      <c r="AC59" s="35"/>
      <c r="AD59" s="35"/>
      <c r="AE59" s="35"/>
      <c r="AF59" s="40">
        <f t="shared" si="62"/>
        <v>0</v>
      </c>
      <c r="AG59" s="40">
        <f t="shared" si="57"/>
        <v>7700000</v>
      </c>
      <c r="AH59" s="41">
        <f t="shared" si="63"/>
        <v>3.812852483975844E-2</v>
      </c>
      <c r="AI59" s="42">
        <f t="shared" si="58"/>
        <v>4.2486987113175929E-3</v>
      </c>
    </row>
    <row r="60" spans="1:35" ht="22.5" outlineLevel="1">
      <c r="A60" s="16">
        <v>5</v>
      </c>
      <c r="B60" s="79" t="s">
        <v>500</v>
      </c>
      <c r="C60" s="96">
        <v>41876</v>
      </c>
      <c r="D60" s="95" t="s">
        <v>476</v>
      </c>
      <c r="E60" s="251"/>
      <c r="F60" s="98" t="s">
        <v>109</v>
      </c>
      <c r="G60" s="31"/>
      <c r="H60" s="31"/>
      <c r="I60" s="222"/>
      <c r="J60" s="106">
        <v>3500000</v>
      </c>
      <c r="K60" s="28"/>
      <c r="L60" s="35"/>
      <c r="M60" s="35"/>
      <c r="N60" s="35"/>
      <c r="O60" s="92" t="s">
        <v>131</v>
      </c>
      <c r="P60" s="39"/>
      <c r="Q60" s="35"/>
      <c r="R60" s="35"/>
      <c r="S60" s="35"/>
      <c r="T60" s="40">
        <f t="shared" si="59"/>
        <v>0</v>
      </c>
      <c r="U60" s="35"/>
      <c r="V60" s="35"/>
      <c r="W60" s="35"/>
      <c r="X60" s="40">
        <f t="shared" si="60"/>
        <v>0</v>
      </c>
      <c r="Y60" s="35"/>
      <c r="Z60" s="35">
        <v>3500000</v>
      </c>
      <c r="AA60" s="35"/>
      <c r="AB60" s="40">
        <f t="shared" si="61"/>
        <v>3500000</v>
      </c>
      <c r="AC60" s="35"/>
      <c r="AD60" s="35"/>
      <c r="AE60" s="35"/>
      <c r="AF60" s="40">
        <f t="shared" si="62"/>
        <v>0</v>
      </c>
      <c r="AG60" s="40">
        <f t="shared" si="57"/>
        <v>3500000</v>
      </c>
      <c r="AH60" s="41">
        <f t="shared" si="63"/>
        <v>1.7331147654435653E-2</v>
      </c>
      <c r="AI60" s="42">
        <f t="shared" si="58"/>
        <v>1.9312266869625423E-3</v>
      </c>
    </row>
    <row r="61" spans="1:35" outlineLevel="1">
      <c r="A61" s="16">
        <v>6</v>
      </c>
      <c r="B61" s="79" t="s">
        <v>504</v>
      </c>
      <c r="C61" s="96">
        <v>41882</v>
      </c>
      <c r="D61" s="95" t="s">
        <v>477</v>
      </c>
      <c r="E61" s="251"/>
      <c r="F61" s="98" t="s">
        <v>109</v>
      </c>
      <c r="G61" s="31"/>
      <c r="H61" s="31"/>
      <c r="I61" s="222"/>
      <c r="J61" s="106">
        <v>3400000</v>
      </c>
      <c r="K61" s="28"/>
      <c r="L61" s="35"/>
      <c r="M61" s="35"/>
      <c r="N61" s="35"/>
      <c r="O61" s="92" t="s">
        <v>131</v>
      </c>
      <c r="P61" s="39"/>
      <c r="Q61" s="35"/>
      <c r="R61" s="35"/>
      <c r="S61" s="35"/>
      <c r="T61" s="40">
        <f t="shared" si="59"/>
        <v>0</v>
      </c>
      <c r="U61" s="35"/>
      <c r="V61" s="35"/>
      <c r="W61" s="35"/>
      <c r="X61" s="40">
        <f t="shared" si="60"/>
        <v>0</v>
      </c>
      <c r="Y61" s="35"/>
      <c r="Z61" s="35"/>
      <c r="AA61" s="35">
        <v>3400000</v>
      </c>
      <c r="AB61" s="40">
        <f t="shared" si="61"/>
        <v>3400000</v>
      </c>
      <c r="AC61" s="35"/>
      <c r="AD61" s="35"/>
      <c r="AE61" s="35"/>
      <c r="AF61" s="40">
        <f t="shared" si="62"/>
        <v>0</v>
      </c>
      <c r="AG61" s="40">
        <f t="shared" si="57"/>
        <v>3400000</v>
      </c>
      <c r="AH61" s="41">
        <f t="shared" si="63"/>
        <v>1.6835972007166064E-2</v>
      </c>
      <c r="AI61" s="42">
        <f t="shared" si="58"/>
        <v>1.8760487816207553E-3</v>
      </c>
    </row>
    <row r="62" spans="1:35" ht="22.5" outlineLevel="1">
      <c r="A62" s="16">
        <v>7</v>
      </c>
      <c r="B62" s="79" t="s">
        <v>501</v>
      </c>
      <c r="C62" s="96">
        <v>41876</v>
      </c>
      <c r="D62" s="95" t="s">
        <v>478</v>
      </c>
      <c r="E62" s="251"/>
      <c r="F62" s="98" t="s">
        <v>109</v>
      </c>
      <c r="G62" s="31"/>
      <c r="H62" s="31"/>
      <c r="I62" s="222"/>
      <c r="J62" s="99">
        <v>4500000</v>
      </c>
      <c r="K62" s="28"/>
      <c r="L62" s="35"/>
      <c r="M62" s="35"/>
      <c r="N62" s="35"/>
      <c r="O62" s="92" t="s">
        <v>131</v>
      </c>
      <c r="P62" s="39"/>
      <c r="Q62" s="35"/>
      <c r="R62" s="35"/>
      <c r="S62" s="35"/>
      <c r="T62" s="40">
        <f t="shared" si="59"/>
        <v>0</v>
      </c>
      <c r="U62" s="35"/>
      <c r="V62" s="35"/>
      <c r="W62" s="35"/>
      <c r="X62" s="40">
        <f t="shared" si="60"/>
        <v>0</v>
      </c>
      <c r="Y62" s="35"/>
      <c r="Z62" s="35">
        <v>4500000</v>
      </c>
      <c r="AA62" s="35"/>
      <c r="AB62" s="40">
        <f t="shared" si="61"/>
        <v>4500000</v>
      </c>
      <c r="AC62" s="35"/>
      <c r="AD62" s="35"/>
      <c r="AE62" s="35"/>
      <c r="AF62" s="40">
        <f t="shared" si="62"/>
        <v>0</v>
      </c>
      <c r="AG62" s="40">
        <f t="shared" si="57"/>
        <v>4500000</v>
      </c>
      <c r="AH62" s="41">
        <f t="shared" si="63"/>
        <v>2.2282904127131554E-2</v>
      </c>
      <c r="AI62" s="42">
        <f t="shared" si="58"/>
        <v>2.4830057403804114E-3</v>
      </c>
    </row>
    <row r="63" spans="1:35" ht="22.5" outlineLevel="1">
      <c r="A63" s="16">
        <v>8</v>
      </c>
      <c r="B63" s="79" t="s">
        <v>507</v>
      </c>
      <c r="C63" s="96">
        <v>41904</v>
      </c>
      <c r="D63" s="95" t="s">
        <v>479</v>
      </c>
      <c r="E63" s="251"/>
      <c r="F63" s="98" t="s">
        <v>109</v>
      </c>
      <c r="G63" s="31"/>
      <c r="H63" s="31"/>
      <c r="I63" s="222"/>
      <c r="J63" s="99">
        <v>4000000</v>
      </c>
      <c r="K63" s="28"/>
      <c r="L63" s="35"/>
      <c r="M63" s="35"/>
      <c r="N63" s="35"/>
      <c r="O63" s="92" t="s">
        <v>131</v>
      </c>
      <c r="P63" s="39"/>
      <c r="Q63" s="35"/>
      <c r="R63" s="35"/>
      <c r="S63" s="35"/>
      <c r="T63" s="40">
        <f t="shared" si="59"/>
        <v>0</v>
      </c>
      <c r="U63" s="35"/>
      <c r="V63" s="35"/>
      <c r="W63" s="35"/>
      <c r="X63" s="40">
        <f t="shared" si="60"/>
        <v>0</v>
      </c>
      <c r="Y63" s="35"/>
      <c r="Z63" s="35"/>
      <c r="AA63" s="35">
        <v>4000000</v>
      </c>
      <c r="AB63" s="40">
        <f t="shared" si="61"/>
        <v>4000000</v>
      </c>
      <c r="AC63" s="35"/>
      <c r="AD63" s="35"/>
      <c r="AE63" s="35"/>
      <c r="AF63" s="40">
        <f t="shared" si="62"/>
        <v>0</v>
      </c>
      <c r="AG63" s="40">
        <f t="shared" si="57"/>
        <v>4000000</v>
      </c>
      <c r="AH63" s="41">
        <f t="shared" si="63"/>
        <v>1.9807025890783602E-2</v>
      </c>
      <c r="AI63" s="42">
        <f t="shared" si="58"/>
        <v>2.2071162136714766E-3</v>
      </c>
    </row>
    <row r="64" spans="1:35" outlineLevel="1">
      <c r="A64" s="16">
        <v>9</v>
      </c>
      <c r="B64" s="79" t="s">
        <v>495</v>
      </c>
      <c r="C64" s="96">
        <v>41907</v>
      </c>
      <c r="D64" s="95" t="s">
        <v>480</v>
      </c>
      <c r="E64" s="251"/>
      <c r="F64" s="98" t="s">
        <v>109</v>
      </c>
      <c r="G64" s="31"/>
      <c r="H64" s="31"/>
      <c r="I64" s="222"/>
      <c r="J64" s="99">
        <v>4600000</v>
      </c>
      <c r="K64" s="28"/>
      <c r="L64" s="35"/>
      <c r="M64" s="35"/>
      <c r="N64" s="35"/>
      <c r="O64" s="92" t="s">
        <v>131</v>
      </c>
      <c r="P64" s="39"/>
      <c r="Q64" s="35"/>
      <c r="R64" s="35"/>
      <c r="S64" s="35"/>
      <c r="T64" s="40">
        <f t="shared" si="59"/>
        <v>0</v>
      </c>
      <c r="U64" s="35"/>
      <c r="V64" s="35"/>
      <c r="W64" s="35"/>
      <c r="X64" s="40">
        <f t="shared" si="60"/>
        <v>0</v>
      </c>
      <c r="Y64" s="35"/>
      <c r="Z64" s="35"/>
      <c r="AA64" s="35">
        <v>4600000</v>
      </c>
      <c r="AB64" s="40">
        <f t="shared" si="61"/>
        <v>4600000</v>
      </c>
      <c r="AC64" s="35"/>
      <c r="AD64" s="35"/>
      <c r="AE64" s="35"/>
      <c r="AF64" s="40">
        <f t="shared" si="62"/>
        <v>0</v>
      </c>
      <c r="AG64" s="40">
        <f t="shared" si="57"/>
        <v>4600000</v>
      </c>
      <c r="AH64" s="41">
        <f t="shared" si="63"/>
        <v>2.2778079774401144E-2</v>
      </c>
      <c r="AI64" s="42">
        <f t="shared" si="58"/>
        <v>2.5381836457221982E-3</v>
      </c>
    </row>
    <row r="65" spans="1:35" outlineLevel="1">
      <c r="A65" s="16">
        <v>10</v>
      </c>
      <c r="B65" s="79" t="s">
        <v>510</v>
      </c>
      <c r="C65" s="96">
        <v>41869</v>
      </c>
      <c r="D65" s="95" t="s">
        <v>481</v>
      </c>
      <c r="E65" s="251"/>
      <c r="F65" s="98" t="s">
        <v>109</v>
      </c>
      <c r="G65" s="31"/>
      <c r="H65" s="31"/>
      <c r="I65" s="222"/>
      <c r="J65" s="99">
        <v>4200000</v>
      </c>
      <c r="K65" s="28"/>
      <c r="L65" s="35"/>
      <c r="M65" s="35"/>
      <c r="N65" s="35"/>
      <c r="O65" s="92" t="s">
        <v>131</v>
      </c>
      <c r="P65" s="39"/>
      <c r="Q65" s="35"/>
      <c r="R65" s="35"/>
      <c r="S65" s="35"/>
      <c r="T65" s="40">
        <f t="shared" si="59"/>
        <v>0</v>
      </c>
      <c r="U65" s="35"/>
      <c r="V65" s="35"/>
      <c r="W65" s="35"/>
      <c r="X65" s="40">
        <f t="shared" si="60"/>
        <v>0</v>
      </c>
      <c r="Y65" s="35"/>
      <c r="Z65" s="35">
        <v>4200000</v>
      </c>
      <c r="AA65" s="35"/>
      <c r="AB65" s="40">
        <f t="shared" si="61"/>
        <v>4200000</v>
      </c>
      <c r="AC65" s="35"/>
      <c r="AD65" s="35"/>
      <c r="AE65" s="35"/>
      <c r="AF65" s="40">
        <f t="shared" si="62"/>
        <v>0</v>
      </c>
      <c r="AG65" s="40">
        <f t="shared" si="57"/>
        <v>4200000</v>
      </c>
      <c r="AH65" s="41">
        <f t="shared" si="63"/>
        <v>2.0797377185322784E-2</v>
      </c>
      <c r="AI65" s="42">
        <f t="shared" si="58"/>
        <v>2.3174720243550506E-3</v>
      </c>
    </row>
    <row r="66" spans="1:35" ht="22.5" outlineLevel="1">
      <c r="A66" s="16">
        <v>11</v>
      </c>
      <c r="B66" s="79" t="s">
        <v>505</v>
      </c>
      <c r="C66" s="96">
        <v>41890</v>
      </c>
      <c r="D66" s="95" t="s">
        <v>482</v>
      </c>
      <c r="E66" s="251"/>
      <c r="F66" s="98" t="s">
        <v>109</v>
      </c>
      <c r="G66" s="31"/>
      <c r="H66" s="31"/>
      <c r="I66" s="222"/>
      <c r="J66" s="99">
        <v>3000000</v>
      </c>
      <c r="K66" s="28"/>
      <c r="L66" s="35"/>
      <c r="M66" s="35"/>
      <c r="N66" s="35"/>
      <c r="O66" s="92" t="s">
        <v>131</v>
      </c>
      <c r="P66" s="39"/>
      <c r="Q66" s="35"/>
      <c r="R66" s="35"/>
      <c r="S66" s="35"/>
      <c r="T66" s="40">
        <f t="shared" si="59"/>
        <v>0</v>
      </c>
      <c r="U66" s="35"/>
      <c r="V66" s="35"/>
      <c r="W66" s="35"/>
      <c r="X66" s="40">
        <f t="shared" si="60"/>
        <v>0</v>
      </c>
      <c r="Y66" s="35"/>
      <c r="Z66" s="35"/>
      <c r="AA66" s="35">
        <v>3000000</v>
      </c>
      <c r="AB66" s="40">
        <f t="shared" si="61"/>
        <v>3000000</v>
      </c>
      <c r="AC66" s="35"/>
      <c r="AD66" s="35"/>
      <c r="AE66" s="35"/>
      <c r="AF66" s="40">
        <f t="shared" si="62"/>
        <v>0</v>
      </c>
      <c r="AG66" s="40">
        <f t="shared" si="57"/>
        <v>3000000</v>
      </c>
      <c r="AH66" s="41">
        <f t="shared" si="63"/>
        <v>1.4855269418087702E-2</v>
      </c>
      <c r="AI66" s="42">
        <f t="shared" si="58"/>
        <v>1.6553371602536077E-3</v>
      </c>
    </row>
    <row r="67" spans="1:35" ht="22.5" outlineLevel="1">
      <c r="A67" s="16">
        <v>12</v>
      </c>
      <c r="B67" s="79" t="s">
        <v>508</v>
      </c>
      <c r="C67" s="96">
        <v>41904</v>
      </c>
      <c r="D67" s="95" t="s">
        <v>483</v>
      </c>
      <c r="E67" s="251"/>
      <c r="F67" s="98" t="s">
        <v>109</v>
      </c>
      <c r="G67" s="31"/>
      <c r="H67" s="31"/>
      <c r="I67" s="222"/>
      <c r="J67" s="99">
        <v>30000000</v>
      </c>
      <c r="K67" s="28"/>
      <c r="L67" s="35"/>
      <c r="M67" s="35"/>
      <c r="N67" s="35"/>
      <c r="O67" s="92" t="s">
        <v>131</v>
      </c>
      <c r="P67" s="39"/>
      <c r="Q67" s="35"/>
      <c r="R67" s="35"/>
      <c r="S67" s="35"/>
      <c r="T67" s="40">
        <f t="shared" si="59"/>
        <v>0</v>
      </c>
      <c r="U67" s="35"/>
      <c r="V67" s="35"/>
      <c r="W67" s="35"/>
      <c r="X67" s="40">
        <f t="shared" si="60"/>
        <v>0</v>
      </c>
      <c r="Y67" s="35"/>
      <c r="Z67" s="35"/>
      <c r="AA67" s="35">
        <v>30000000</v>
      </c>
      <c r="AB67" s="40">
        <f t="shared" si="61"/>
        <v>30000000</v>
      </c>
      <c r="AC67" s="35"/>
      <c r="AD67" s="35"/>
      <c r="AE67" s="35"/>
      <c r="AF67" s="40">
        <f t="shared" si="62"/>
        <v>0</v>
      </c>
      <c r="AG67" s="40">
        <f t="shared" si="57"/>
        <v>30000000</v>
      </c>
      <c r="AH67" s="41">
        <f t="shared" si="63"/>
        <v>0.14855269418087702</v>
      </c>
      <c r="AI67" s="42">
        <f t="shared" si="58"/>
        <v>1.6553371602536077E-2</v>
      </c>
    </row>
    <row r="68" spans="1:35" ht="22.5" outlineLevel="1">
      <c r="A68" s="16">
        <v>13</v>
      </c>
      <c r="B68" s="79" t="s">
        <v>506</v>
      </c>
      <c r="C68" s="96">
        <v>41890</v>
      </c>
      <c r="D68" s="95" t="s">
        <v>484</v>
      </c>
      <c r="E68" s="251"/>
      <c r="F68" s="98" t="s">
        <v>109</v>
      </c>
      <c r="G68" s="31"/>
      <c r="H68" s="31"/>
      <c r="I68" s="222"/>
      <c r="J68" s="99">
        <v>20898542</v>
      </c>
      <c r="K68" s="28"/>
      <c r="L68" s="35"/>
      <c r="M68" s="35"/>
      <c r="N68" s="35"/>
      <c r="O68" s="92" t="s">
        <v>131</v>
      </c>
      <c r="P68" s="39"/>
      <c r="Q68" s="35"/>
      <c r="R68" s="35"/>
      <c r="S68" s="35"/>
      <c r="T68" s="40">
        <f t="shared" si="59"/>
        <v>0</v>
      </c>
      <c r="U68" s="35"/>
      <c r="V68" s="35"/>
      <c r="W68" s="35"/>
      <c r="X68" s="40">
        <f t="shared" si="60"/>
        <v>0</v>
      </c>
      <c r="Y68" s="35"/>
      <c r="Z68" s="35"/>
      <c r="AA68" s="35">
        <v>20898542</v>
      </c>
      <c r="AB68" s="40">
        <f t="shared" si="61"/>
        <v>20898542</v>
      </c>
      <c r="AC68" s="35"/>
      <c r="AD68" s="35"/>
      <c r="AE68" s="35"/>
      <c r="AF68" s="40">
        <f t="shared" si="62"/>
        <v>0</v>
      </c>
      <c r="AG68" s="40">
        <f t="shared" si="57"/>
        <v>20898542</v>
      </c>
      <c r="AH68" s="41">
        <f t="shared" si="63"/>
        <v>0.10348449061840714</v>
      </c>
      <c r="AI68" s="42">
        <f t="shared" si="58"/>
        <v>1.1531377722573583E-2</v>
      </c>
    </row>
    <row r="69" spans="1:35" outlineLevel="1">
      <c r="A69" s="16">
        <v>14</v>
      </c>
      <c r="B69" s="79" t="s">
        <v>496</v>
      </c>
      <c r="C69" s="96">
        <v>41907</v>
      </c>
      <c r="D69" s="95" t="s">
        <v>485</v>
      </c>
      <c r="E69" s="251"/>
      <c r="F69" s="98" t="s">
        <v>109</v>
      </c>
      <c r="G69" s="31"/>
      <c r="H69" s="31"/>
      <c r="I69" s="222"/>
      <c r="J69" s="99">
        <v>4050000</v>
      </c>
      <c r="K69" s="28"/>
      <c r="L69" s="35"/>
      <c r="M69" s="35"/>
      <c r="N69" s="35"/>
      <c r="O69" s="92" t="s">
        <v>131</v>
      </c>
      <c r="P69" s="39"/>
      <c r="Q69" s="35"/>
      <c r="R69" s="35"/>
      <c r="S69" s="35"/>
      <c r="T69" s="40">
        <f t="shared" si="59"/>
        <v>0</v>
      </c>
      <c r="U69" s="35"/>
      <c r="V69" s="35"/>
      <c r="W69" s="35"/>
      <c r="X69" s="40">
        <f t="shared" si="60"/>
        <v>0</v>
      </c>
      <c r="Y69" s="35"/>
      <c r="Z69" s="35"/>
      <c r="AA69" s="35">
        <v>4050000</v>
      </c>
      <c r="AB69" s="40">
        <f t="shared" si="61"/>
        <v>4050000</v>
      </c>
      <c r="AC69" s="35"/>
      <c r="AD69" s="35"/>
      <c r="AE69" s="35"/>
      <c r="AF69" s="40">
        <f t="shared" si="62"/>
        <v>0</v>
      </c>
      <c r="AG69" s="40">
        <f t="shared" si="57"/>
        <v>4050000</v>
      </c>
      <c r="AH69" s="41">
        <f t="shared" si="63"/>
        <v>2.0054613714418398E-2</v>
      </c>
      <c r="AI69" s="42">
        <f t="shared" si="58"/>
        <v>2.2347051663423705E-3</v>
      </c>
    </row>
    <row r="70" spans="1:35" outlineLevel="1">
      <c r="A70" s="16">
        <v>15</v>
      </c>
      <c r="B70" s="79" t="s">
        <v>502</v>
      </c>
      <c r="C70" s="96">
        <v>41876</v>
      </c>
      <c r="D70" s="95" t="s">
        <v>486</v>
      </c>
      <c r="E70" s="251"/>
      <c r="F70" s="98" t="s">
        <v>109</v>
      </c>
      <c r="G70" s="31"/>
      <c r="H70" s="31"/>
      <c r="I70" s="222"/>
      <c r="J70" s="99">
        <v>3000000</v>
      </c>
      <c r="K70" s="28"/>
      <c r="L70" s="35"/>
      <c r="M70" s="35"/>
      <c r="N70" s="35"/>
      <c r="O70" s="92" t="s">
        <v>131</v>
      </c>
      <c r="P70" s="39"/>
      <c r="Q70" s="35"/>
      <c r="R70" s="35"/>
      <c r="S70" s="35"/>
      <c r="T70" s="40">
        <f t="shared" si="59"/>
        <v>0</v>
      </c>
      <c r="U70" s="35"/>
      <c r="V70" s="35"/>
      <c r="W70" s="35"/>
      <c r="X70" s="40">
        <f t="shared" si="60"/>
        <v>0</v>
      </c>
      <c r="Y70" s="35"/>
      <c r="Z70" s="35">
        <v>3000000</v>
      </c>
      <c r="AA70" s="35"/>
      <c r="AB70" s="40">
        <f t="shared" si="61"/>
        <v>3000000</v>
      </c>
      <c r="AC70" s="35"/>
      <c r="AD70" s="35"/>
      <c r="AE70" s="35"/>
      <c r="AF70" s="40">
        <f t="shared" si="62"/>
        <v>0</v>
      </c>
      <c r="AG70" s="40">
        <f t="shared" si="57"/>
        <v>3000000</v>
      </c>
      <c r="AH70" s="41">
        <f t="shared" si="63"/>
        <v>1.4855269418087702E-2</v>
      </c>
      <c r="AI70" s="42">
        <f t="shared" si="58"/>
        <v>1.6553371602536077E-3</v>
      </c>
    </row>
    <row r="71" spans="1:35" outlineLevel="1">
      <c r="A71" s="16">
        <v>16</v>
      </c>
      <c r="B71" s="79" t="s">
        <v>499</v>
      </c>
      <c r="C71" s="96">
        <v>41872</v>
      </c>
      <c r="D71" s="95" t="s">
        <v>487</v>
      </c>
      <c r="E71" s="251"/>
      <c r="F71" s="98" t="s">
        <v>109</v>
      </c>
      <c r="G71" s="31"/>
      <c r="H71" s="31"/>
      <c r="I71" s="222"/>
      <c r="J71" s="99">
        <v>8000000</v>
      </c>
      <c r="K71" s="28"/>
      <c r="L71" s="35"/>
      <c r="M71" s="35"/>
      <c r="N71" s="35"/>
      <c r="O71" s="92" t="s">
        <v>131</v>
      </c>
      <c r="P71" s="39"/>
      <c r="Q71" s="35"/>
      <c r="R71" s="35"/>
      <c r="S71" s="35"/>
      <c r="T71" s="40">
        <f t="shared" si="59"/>
        <v>0</v>
      </c>
      <c r="U71" s="35"/>
      <c r="V71" s="35"/>
      <c r="W71" s="35"/>
      <c r="X71" s="40">
        <f t="shared" si="60"/>
        <v>0</v>
      </c>
      <c r="Y71" s="35"/>
      <c r="Z71" s="35">
        <v>8000000</v>
      </c>
      <c r="AA71" s="35"/>
      <c r="AB71" s="40">
        <f t="shared" si="61"/>
        <v>8000000</v>
      </c>
      <c r="AC71" s="35"/>
      <c r="AD71" s="35"/>
      <c r="AE71" s="35"/>
      <c r="AF71" s="40">
        <f t="shared" si="62"/>
        <v>0</v>
      </c>
      <c r="AG71" s="40">
        <f t="shared" si="57"/>
        <v>8000000</v>
      </c>
      <c r="AH71" s="41">
        <f t="shared" si="63"/>
        <v>3.9614051781567204E-2</v>
      </c>
      <c r="AI71" s="42">
        <f t="shared" si="58"/>
        <v>4.4142324273429533E-3</v>
      </c>
    </row>
    <row r="72" spans="1:35" ht="22.5" outlineLevel="1">
      <c r="A72" s="16">
        <v>17</v>
      </c>
      <c r="B72" s="79" t="s">
        <v>497</v>
      </c>
      <c r="C72" s="96">
        <v>41907</v>
      </c>
      <c r="D72" s="95" t="s">
        <v>488</v>
      </c>
      <c r="E72" s="251"/>
      <c r="F72" s="98" t="s">
        <v>109</v>
      </c>
      <c r="G72" s="31"/>
      <c r="H72" s="31"/>
      <c r="I72" s="222"/>
      <c r="J72" s="99">
        <v>9000000</v>
      </c>
      <c r="K72" s="28"/>
      <c r="L72" s="35"/>
      <c r="M72" s="35"/>
      <c r="N72" s="35"/>
      <c r="O72" s="92" t="s">
        <v>131</v>
      </c>
      <c r="P72" s="39"/>
      <c r="Q72" s="35"/>
      <c r="R72" s="35"/>
      <c r="S72" s="35"/>
      <c r="T72" s="40">
        <f t="shared" si="59"/>
        <v>0</v>
      </c>
      <c r="U72" s="35"/>
      <c r="V72" s="35"/>
      <c r="W72" s="35"/>
      <c r="X72" s="40">
        <f t="shared" si="60"/>
        <v>0</v>
      </c>
      <c r="Y72" s="35"/>
      <c r="Z72" s="35"/>
      <c r="AA72" s="35">
        <v>9000000</v>
      </c>
      <c r="AB72" s="40">
        <f t="shared" si="61"/>
        <v>9000000</v>
      </c>
      <c r="AC72" s="35"/>
      <c r="AD72" s="35"/>
      <c r="AE72" s="35"/>
      <c r="AF72" s="40">
        <f t="shared" si="62"/>
        <v>0</v>
      </c>
      <c r="AG72" s="40">
        <f t="shared" si="57"/>
        <v>9000000</v>
      </c>
      <c r="AH72" s="41">
        <f t="shared" si="63"/>
        <v>4.4565808254263109E-2</v>
      </c>
      <c r="AI72" s="42">
        <f t="shared" si="58"/>
        <v>4.9660114807608229E-3</v>
      </c>
    </row>
    <row r="73" spans="1:35" ht="22.5" outlineLevel="1">
      <c r="A73" s="16">
        <v>18</v>
      </c>
      <c r="B73" s="79" t="s">
        <v>503</v>
      </c>
      <c r="C73" s="96">
        <v>41876</v>
      </c>
      <c r="D73" s="95" t="s">
        <v>489</v>
      </c>
      <c r="E73" s="251"/>
      <c r="F73" s="98" t="s">
        <v>109</v>
      </c>
      <c r="G73" s="31"/>
      <c r="H73" s="31"/>
      <c r="I73" s="222"/>
      <c r="J73" s="99">
        <v>3000000</v>
      </c>
      <c r="K73" s="28"/>
      <c r="L73" s="35"/>
      <c r="M73" s="35"/>
      <c r="N73" s="35"/>
      <c r="O73" s="92" t="s">
        <v>131</v>
      </c>
      <c r="P73" s="39"/>
      <c r="Q73" s="35"/>
      <c r="R73" s="35"/>
      <c r="S73" s="35"/>
      <c r="T73" s="40">
        <f t="shared" si="59"/>
        <v>0</v>
      </c>
      <c r="U73" s="35"/>
      <c r="V73" s="35"/>
      <c r="W73" s="35"/>
      <c r="X73" s="40">
        <f t="shared" si="60"/>
        <v>0</v>
      </c>
      <c r="Y73" s="35"/>
      <c r="Z73" s="35">
        <v>3000000</v>
      </c>
      <c r="AA73" s="35"/>
      <c r="AB73" s="40">
        <f t="shared" si="61"/>
        <v>3000000</v>
      </c>
      <c r="AC73" s="35"/>
      <c r="AD73" s="35"/>
      <c r="AE73" s="35"/>
      <c r="AF73" s="40">
        <f t="shared" si="62"/>
        <v>0</v>
      </c>
      <c r="AG73" s="40">
        <f t="shared" si="57"/>
        <v>3000000</v>
      </c>
      <c r="AH73" s="41">
        <f t="shared" si="63"/>
        <v>1.4855269418087702E-2</v>
      </c>
      <c r="AI73" s="42">
        <f t="shared" si="58"/>
        <v>1.6553371602536077E-3</v>
      </c>
    </row>
    <row r="74" spans="1:35" ht="22.5" outlineLevel="1">
      <c r="A74" s="16">
        <v>19</v>
      </c>
      <c r="B74" s="79" t="s">
        <v>509</v>
      </c>
      <c r="C74" s="96">
        <v>41904</v>
      </c>
      <c r="D74" s="147" t="s">
        <v>490</v>
      </c>
      <c r="E74" s="251"/>
      <c r="F74" s="131" t="s">
        <v>109</v>
      </c>
      <c r="G74" s="123"/>
      <c r="H74" s="123"/>
      <c r="I74" s="222"/>
      <c r="J74" s="99">
        <v>4000000</v>
      </c>
      <c r="K74" s="28"/>
      <c r="L74" s="35"/>
      <c r="M74" s="35"/>
      <c r="N74" s="35"/>
      <c r="O74" s="92" t="s">
        <v>131</v>
      </c>
      <c r="P74" s="39"/>
      <c r="Q74" s="35"/>
      <c r="R74" s="35"/>
      <c r="S74" s="35"/>
      <c r="T74" s="40">
        <f t="shared" si="59"/>
        <v>0</v>
      </c>
      <c r="U74" s="35"/>
      <c r="V74" s="35"/>
      <c r="W74" s="35"/>
      <c r="X74" s="40">
        <f t="shared" si="60"/>
        <v>0</v>
      </c>
      <c r="Y74" s="35"/>
      <c r="Z74" s="35"/>
      <c r="AA74" s="35">
        <v>4000000</v>
      </c>
      <c r="AB74" s="40">
        <f t="shared" si="61"/>
        <v>4000000</v>
      </c>
      <c r="AC74" s="35"/>
      <c r="AD74" s="35"/>
      <c r="AE74" s="35"/>
      <c r="AF74" s="40">
        <f t="shared" si="62"/>
        <v>0</v>
      </c>
      <c r="AG74" s="40">
        <f t="shared" si="57"/>
        <v>4000000</v>
      </c>
      <c r="AH74" s="41">
        <f t="shared" si="63"/>
        <v>1.9807025890783602E-2</v>
      </c>
      <c r="AI74" s="42">
        <f t="shared" si="58"/>
        <v>2.2071162136714766E-3</v>
      </c>
    </row>
    <row r="75" spans="1:35" outlineLevel="1">
      <c r="A75" s="16">
        <v>20</v>
      </c>
      <c r="B75" s="120" t="s">
        <v>471</v>
      </c>
      <c r="C75" s="146">
        <v>41912</v>
      </c>
      <c r="D75" s="95" t="s">
        <v>491</v>
      </c>
      <c r="E75" s="251"/>
      <c r="F75" s="92" t="s">
        <v>109</v>
      </c>
      <c r="G75" s="31"/>
      <c r="H75" s="31"/>
      <c r="I75" s="222"/>
      <c r="J75" s="148">
        <v>4000000</v>
      </c>
      <c r="K75" s="89"/>
      <c r="L75" s="125"/>
      <c r="M75" s="125"/>
      <c r="N75" s="35"/>
      <c r="O75" s="92" t="s">
        <v>131</v>
      </c>
      <c r="P75" s="39"/>
      <c r="Q75" s="35"/>
      <c r="R75" s="35"/>
      <c r="S75" s="35"/>
      <c r="T75" s="40">
        <f t="shared" ref="T75:T92" si="64">SUM(Q75:S75)</f>
        <v>0</v>
      </c>
      <c r="U75" s="35"/>
      <c r="V75" s="35"/>
      <c r="W75" s="35"/>
      <c r="X75" s="40">
        <f t="shared" ref="X75:X92" si="65">SUM(U75:W75)</f>
        <v>0</v>
      </c>
      <c r="Y75" s="35"/>
      <c r="Z75" s="35"/>
      <c r="AA75" s="35">
        <v>4000000</v>
      </c>
      <c r="AB75" s="40">
        <f t="shared" si="61"/>
        <v>4000000</v>
      </c>
      <c r="AC75" s="35"/>
      <c r="AD75" s="35"/>
      <c r="AE75" s="35"/>
      <c r="AF75" s="40">
        <f t="shared" si="62"/>
        <v>0</v>
      </c>
      <c r="AG75" s="40">
        <f t="shared" si="57"/>
        <v>4000000</v>
      </c>
      <c r="AH75" s="41">
        <f t="shared" si="63"/>
        <v>1.9807025890783602E-2</v>
      </c>
      <c r="AI75" s="42">
        <f t="shared" si="58"/>
        <v>2.2071162136714766E-3</v>
      </c>
    </row>
    <row r="76" spans="1:35" ht="22.5" outlineLevel="1">
      <c r="A76" s="16">
        <v>21</v>
      </c>
      <c r="B76" s="92" t="s">
        <v>950</v>
      </c>
      <c r="C76" s="146">
        <v>41935</v>
      </c>
      <c r="D76" s="95" t="s">
        <v>941</v>
      </c>
      <c r="E76" s="251"/>
      <c r="F76" s="92" t="s">
        <v>109</v>
      </c>
      <c r="G76" s="31"/>
      <c r="H76" s="31"/>
      <c r="I76" s="223"/>
      <c r="J76" s="148">
        <v>3000000</v>
      </c>
      <c r="K76" s="39"/>
      <c r="L76" s="102"/>
      <c r="M76" s="102"/>
      <c r="N76" s="35"/>
      <c r="O76" s="92" t="s">
        <v>131</v>
      </c>
      <c r="P76" s="129"/>
      <c r="Q76" s="35"/>
      <c r="R76" s="35"/>
      <c r="S76" s="35"/>
      <c r="T76" s="40">
        <f t="shared" si="64"/>
        <v>0</v>
      </c>
      <c r="U76" s="35"/>
      <c r="V76" s="35"/>
      <c r="W76" s="35"/>
      <c r="X76" s="40">
        <f t="shared" si="65"/>
        <v>0</v>
      </c>
      <c r="Y76" s="35"/>
      <c r="Z76" s="35"/>
      <c r="AA76" s="35"/>
      <c r="AB76" s="40">
        <f t="shared" si="61"/>
        <v>0</v>
      </c>
      <c r="AC76" s="148">
        <v>3000000</v>
      </c>
      <c r="AD76" s="35"/>
      <c r="AE76" s="35"/>
      <c r="AF76" s="40">
        <f t="shared" si="62"/>
        <v>3000000</v>
      </c>
      <c r="AG76" s="40">
        <f t="shared" si="57"/>
        <v>3000000</v>
      </c>
      <c r="AH76" s="41">
        <f t="shared" si="63"/>
        <v>1.4855269418087702E-2</v>
      </c>
      <c r="AI76" s="42">
        <f t="shared" si="58"/>
        <v>1.6553371602536077E-3</v>
      </c>
    </row>
    <row r="77" spans="1:35" ht="22.5" outlineLevel="1">
      <c r="A77" s="16">
        <v>22</v>
      </c>
      <c r="B77" s="92" t="s">
        <v>951</v>
      </c>
      <c r="C77" s="146">
        <v>41922</v>
      </c>
      <c r="D77" s="95" t="s">
        <v>942</v>
      </c>
      <c r="E77" s="251"/>
      <c r="F77" s="92" t="s">
        <v>109</v>
      </c>
      <c r="G77" s="31"/>
      <c r="H77" s="31"/>
      <c r="I77" s="223"/>
      <c r="J77" s="148">
        <v>4000000</v>
      </c>
      <c r="K77" s="39"/>
      <c r="L77" s="102"/>
      <c r="M77" s="102"/>
      <c r="N77" s="35"/>
      <c r="O77" s="92" t="s">
        <v>131</v>
      </c>
      <c r="P77" s="129"/>
      <c r="Q77" s="35"/>
      <c r="R77" s="35"/>
      <c r="S77" s="35"/>
      <c r="T77" s="40">
        <f t="shared" si="64"/>
        <v>0</v>
      </c>
      <c r="U77" s="35"/>
      <c r="V77" s="35"/>
      <c r="W77" s="35"/>
      <c r="X77" s="40">
        <f t="shared" si="65"/>
        <v>0</v>
      </c>
      <c r="Y77" s="35"/>
      <c r="Z77" s="35"/>
      <c r="AA77" s="35"/>
      <c r="AB77" s="40">
        <f t="shared" si="61"/>
        <v>0</v>
      </c>
      <c r="AC77" s="148">
        <v>4000000</v>
      </c>
      <c r="AD77" s="35"/>
      <c r="AE77" s="35"/>
      <c r="AF77" s="40">
        <f t="shared" si="62"/>
        <v>4000000</v>
      </c>
      <c r="AG77" s="40">
        <f t="shared" si="57"/>
        <v>4000000</v>
      </c>
      <c r="AH77" s="41">
        <f t="shared" si="63"/>
        <v>1.9807025890783602E-2</v>
      </c>
      <c r="AI77" s="42">
        <f t="shared" si="58"/>
        <v>2.2071162136714766E-3</v>
      </c>
    </row>
    <row r="78" spans="1:35" outlineLevel="1">
      <c r="A78" s="16">
        <v>23</v>
      </c>
      <c r="B78" s="92" t="s">
        <v>952</v>
      </c>
      <c r="C78" s="146">
        <v>41922</v>
      </c>
      <c r="D78" s="95" t="s">
        <v>943</v>
      </c>
      <c r="E78" s="251"/>
      <c r="F78" s="92" t="s">
        <v>109</v>
      </c>
      <c r="G78" s="31"/>
      <c r="H78" s="31"/>
      <c r="I78" s="223"/>
      <c r="J78" s="148">
        <v>3400000</v>
      </c>
      <c r="K78" s="39"/>
      <c r="L78" s="102"/>
      <c r="M78" s="102"/>
      <c r="N78" s="35"/>
      <c r="O78" s="92" t="s">
        <v>131</v>
      </c>
      <c r="P78" s="129"/>
      <c r="Q78" s="35"/>
      <c r="R78" s="35"/>
      <c r="S78" s="35"/>
      <c r="T78" s="40">
        <f t="shared" si="64"/>
        <v>0</v>
      </c>
      <c r="U78" s="35"/>
      <c r="V78" s="35"/>
      <c r="W78" s="35"/>
      <c r="X78" s="40">
        <f t="shared" si="65"/>
        <v>0</v>
      </c>
      <c r="Y78" s="35"/>
      <c r="Z78" s="35"/>
      <c r="AA78" s="35"/>
      <c r="AB78" s="40">
        <f t="shared" si="61"/>
        <v>0</v>
      </c>
      <c r="AC78" s="148">
        <v>3400000</v>
      </c>
      <c r="AD78" s="35"/>
      <c r="AE78" s="35"/>
      <c r="AF78" s="40">
        <f t="shared" si="62"/>
        <v>3400000</v>
      </c>
      <c r="AG78" s="40">
        <f t="shared" si="57"/>
        <v>3400000</v>
      </c>
      <c r="AH78" s="41">
        <f t="shared" si="63"/>
        <v>1.6835972007166064E-2</v>
      </c>
      <c r="AI78" s="42">
        <f t="shared" si="58"/>
        <v>1.8760487816207553E-3</v>
      </c>
    </row>
    <row r="79" spans="1:35" outlineLevel="1">
      <c r="A79" s="16">
        <v>24</v>
      </c>
      <c r="B79" s="92" t="s">
        <v>953</v>
      </c>
      <c r="C79" s="146">
        <v>41929</v>
      </c>
      <c r="D79" s="95" t="s">
        <v>944</v>
      </c>
      <c r="E79" s="251"/>
      <c r="F79" s="92" t="s">
        <v>109</v>
      </c>
      <c r="G79" s="31"/>
      <c r="H79" s="31"/>
      <c r="I79" s="223"/>
      <c r="J79" s="148">
        <v>3200000</v>
      </c>
      <c r="K79" s="39"/>
      <c r="L79" s="102"/>
      <c r="M79" s="102"/>
      <c r="N79" s="35"/>
      <c r="O79" s="92" t="s">
        <v>131</v>
      </c>
      <c r="P79" s="129"/>
      <c r="Q79" s="35"/>
      <c r="R79" s="35"/>
      <c r="S79" s="35"/>
      <c r="T79" s="40">
        <f t="shared" si="64"/>
        <v>0</v>
      </c>
      <c r="U79" s="35"/>
      <c r="V79" s="35"/>
      <c r="W79" s="35"/>
      <c r="X79" s="40">
        <f t="shared" si="65"/>
        <v>0</v>
      </c>
      <c r="Y79" s="35"/>
      <c r="Z79" s="35"/>
      <c r="AA79" s="35"/>
      <c r="AB79" s="40">
        <f t="shared" si="61"/>
        <v>0</v>
      </c>
      <c r="AC79" s="148">
        <v>3200000</v>
      </c>
      <c r="AD79" s="35"/>
      <c r="AE79" s="35"/>
      <c r="AF79" s="40">
        <f t="shared" si="62"/>
        <v>3200000</v>
      </c>
      <c r="AG79" s="40">
        <f t="shared" si="57"/>
        <v>3200000</v>
      </c>
      <c r="AH79" s="41">
        <f t="shared" si="63"/>
        <v>1.5845620712626882E-2</v>
      </c>
      <c r="AI79" s="42">
        <f t="shared" si="58"/>
        <v>1.7656929709371815E-3</v>
      </c>
    </row>
    <row r="80" spans="1:35" outlineLevel="1">
      <c r="A80" s="16">
        <v>25</v>
      </c>
      <c r="B80" s="92" t="s">
        <v>954</v>
      </c>
      <c r="C80" s="146">
        <v>41922</v>
      </c>
      <c r="D80" s="95" t="s">
        <v>945</v>
      </c>
      <c r="E80" s="251"/>
      <c r="F80" s="92" t="s">
        <v>109</v>
      </c>
      <c r="G80" s="31"/>
      <c r="H80" s="31"/>
      <c r="I80" s="223"/>
      <c r="J80" s="148">
        <v>5700000</v>
      </c>
      <c r="K80" s="39"/>
      <c r="L80" s="102"/>
      <c r="M80" s="102"/>
      <c r="N80" s="35"/>
      <c r="O80" s="92" t="s">
        <v>131</v>
      </c>
      <c r="P80" s="129"/>
      <c r="Q80" s="35"/>
      <c r="R80" s="35"/>
      <c r="S80" s="35"/>
      <c r="T80" s="40">
        <f t="shared" si="64"/>
        <v>0</v>
      </c>
      <c r="U80" s="35"/>
      <c r="V80" s="35"/>
      <c r="W80" s="35"/>
      <c r="X80" s="40">
        <f t="shared" si="65"/>
        <v>0</v>
      </c>
      <c r="Y80" s="35"/>
      <c r="Z80" s="35"/>
      <c r="AA80" s="35"/>
      <c r="AB80" s="40">
        <f t="shared" si="61"/>
        <v>0</v>
      </c>
      <c r="AC80" s="148">
        <v>5700000</v>
      </c>
      <c r="AD80" s="35"/>
      <c r="AE80" s="35"/>
      <c r="AF80" s="40">
        <f t="shared" si="62"/>
        <v>5700000</v>
      </c>
      <c r="AG80" s="40">
        <f t="shared" si="57"/>
        <v>5700000</v>
      </c>
      <c r="AH80" s="41">
        <f t="shared" si="63"/>
        <v>2.8225011894366634E-2</v>
      </c>
      <c r="AI80" s="42">
        <f t="shared" si="58"/>
        <v>3.1451406044818546E-3</v>
      </c>
    </row>
    <row r="81" spans="1:35" ht="22.5" outlineLevel="1">
      <c r="A81" s="16">
        <v>26</v>
      </c>
      <c r="B81" s="92" t="s">
        <v>955</v>
      </c>
      <c r="C81" s="146">
        <v>41935</v>
      </c>
      <c r="D81" s="95" t="s">
        <v>946</v>
      </c>
      <c r="E81" s="251"/>
      <c r="F81" s="92" t="s">
        <v>109</v>
      </c>
      <c r="G81" s="31"/>
      <c r="H81" s="31"/>
      <c r="I81" s="223"/>
      <c r="J81" s="148">
        <v>4000000</v>
      </c>
      <c r="K81" s="39"/>
      <c r="L81" s="102"/>
      <c r="M81" s="102"/>
      <c r="N81" s="35"/>
      <c r="O81" s="92" t="s">
        <v>131</v>
      </c>
      <c r="P81" s="129"/>
      <c r="Q81" s="35"/>
      <c r="R81" s="35"/>
      <c r="S81" s="35"/>
      <c r="T81" s="40">
        <f t="shared" si="64"/>
        <v>0</v>
      </c>
      <c r="U81" s="35"/>
      <c r="V81" s="35"/>
      <c r="W81" s="35"/>
      <c r="X81" s="40">
        <f t="shared" si="65"/>
        <v>0</v>
      </c>
      <c r="Y81" s="35"/>
      <c r="Z81" s="35"/>
      <c r="AA81" s="35"/>
      <c r="AB81" s="40">
        <f t="shared" si="61"/>
        <v>0</v>
      </c>
      <c r="AC81" s="148">
        <v>4000000</v>
      </c>
      <c r="AD81" s="35"/>
      <c r="AE81" s="35"/>
      <c r="AF81" s="40">
        <f t="shared" si="62"/>
        <v>4000000</v>
      </c>
      <c r="AG81" s="40">
        <f t="shared" si="57"/>
        <v>4000000</v>
      </c>
      <c r="AH81" s="41">
        <f t="shared" si="63"/>
        <v>1.9807025890783602E-2</v>
      </c>
      <c r="AI81" s="42">
        <f t="shared" si="58"/>
        <v>2.2071162136714766E-3</v>
      </c>
    </row>
    <row r="82" spans="1:35" outlineLevel="1">
      <c r="A82" s="16">
        <v>27</v>
      </c>
      <c r="B82" s="92" t="s">
        <v>956</v>
      </c>
      <c r="C82" s="146">
        <v>41935</v>
      </c>
      <c r="D82" s="95" t="s">
        <v>947</v>
      </c>
      <c r="E82" s="251"/>
      <c r="F82" s="92" t="s">
        <v>109</v>
      </c>
      <c r="G82" s="31"/>
      <c r="H82" s="31"/>
      <c r="I82" s="223"/>
      <c r="J82" s="148">
        <v>3000000</v>
      </c>
      <c r="K82" s="39"/>
      <c r="L82" s="102"/>
      <c r="M82" s="102"/>
      <c r="N82" s="35"/>
      <c r="O82" s="92" t="s">
        <v>131</v>
      </c>
      <c r="P82" s="129"/>
      <c r="Q82" s="35"/>
      <c r="R82" s="35"/>
      <c r="S82" s="35"/>
      <c r="T82" s="40">
        <f t="shared" si="64"/>
        <v>0</v>
      </c>
      <c r="U82" s="35"/>
      <c r="V82" s="35"/>
      <c r="W82" s="35"/>
      <c r="X82" s="40">
        <f t="shared" si="65"/>
        <v>0</v>
      </c>
      <c r="Y82" s="35"/>
      <c r="Z82" s="35"/>
      <c r="AA82" s="35"/>
      <c r="AB82" s="40">
        <f t="shared" si="61"/>
        <v>0</v>
      </c>
      <c r="AC82" s="148">
        <v>3000000</v>
      </c>
      <c r="AD82" s="35"/>
      <c r="AE82" s="35"/>
      <c r="AF82" s="40">
        <f t="shared" si="62"/>
        <v>3000000</v>
      </c>
      <c r="AG82" s="40">
        <f t="shared" si="57"/>
        <v>3000000</v>
      </c>
      <c r="AH82" s="41">
        <f t="shared" si="63"/>
        <v>1.4855269418087702E-2</v>
      </c>
      <c r="AI82" s="42">
        <f t="shared" si="58"/>
        <v>1.6553371602536077E-3</v>
      </c>
    </row>
    <row r="83" spans="1:35" outlineLevel="1">
      <c r="A83" s="16">
        <v>28</v>
      </c>
      <c r="B83" s="92" t="s">
        <v>957</v>
      </c>
      <c r="C83" s="146">
        <v>41922</v>
      </c>
      <c r="D83" s="95" t="s">
        <v>948</v>
      </c>
      <c r="E83" s="251"/>
      <c r="F83" s="92" t="s">
        <v>109</v>
      </c>
      <c r="G83" s="31"/>
      <c r="H83" s="31"/>
      <c r="I83" s="223"/>
      <c r="J83" s="148">
        <v>3000000</v>
      </c>
      <c r="K83" s="39"/>
      <c r="L83" s="102"/>
      <c r="M83" s="102"/>
      <c r="N83" s="35"/>
      <c r="O83" s="92" t="s">
        <v>131</v>
      </c>
      <c r="P83" s="129"/>
      <c r="Q83" s="35"/>
      <c r="R83" s="35"/>
      <c r="S83" s="35"/>
      <c r="T83" s="40">
        <f t="shared" si="64"/>
        <v>0</v>
      </c>
      <c r="U83" s="35"/>
      <c r="V83" s="35"/>
      <c r="W83" s="35"/>
      <c r="X83" s="40">
        <f t="shared" si="65"/>
        <v>0</v>
      </c>
      <c r="Y83" s="35"/>
      <c r="Z83" s="35"/>
      <c r="AA83" s="35"/>
      <c r="AB83" s="40">
        <f t="shared" si="61"/>
        <v>0</v>
      </c>
      <c r="AC83" s="148">
        <v>3000000</v>
      </c>
      <c r="AD83" s="35"/>
      <c r="AE83" s="35"/>
      <c r="AF83" s="40">
        <f t="shared" si="62"/>
        <v>3000000</v>
      </c>
      <c r="AG83" s="40">
        <f t="shared" si="57"/>
        <v>3000000</v>
      </c>
      <c r="AH83" s="41">
        <f t="shared" si="63"/>
        <v>1.4855269418087702E-2</v>
      </c>
      <c r="AI83" s="42">
        <f t="shared" si="58"/>
        <v>1.6553371602536077E-3</v>
      </c>
    </row>
    <row r="84" spans="1:35" outlineLevel="1">
      <c r="A84" s="16">
        <v>29</v>
      </c>
      <c r="B84" s="92" t="s">
        <v>958</v>
      </c>
      <c r="C84" s="146">
        <v>41922</v>
      </c>
      <c r="D84" s="95" t="s">
        <v>949</v>
      </c>
      <c r="E84" s="251"/>
      <c r="F84" s="92" t="s">
        <v>109</v>
      </c>
      <c r="G84" s="31"/>
      <c r="H84" s="31"/>
      <c r="I84" s="223"/>
      <c r="J84" s="148">
        <v>3500000</v>
      </c>
      <c r="K84" s="39"/>
      <c r="L84" s="102"/>
      <c r="M84" s="102"/>
      <c r="N84" s="35"/>
      <c r="O84" s="92" t="s">
        <v>131</v>
      </c>
      <c r="P84" s="129"/>
      <c r="Q84" s="35"/>
      <c r="R84" s="35"/>
      <c r="S84" s="35"/>
      <c r="T84" s="40">
        <f t="shared" si="64"/>
        <v>0</v>
      </c>
      <c r="U84" s="35"/>
      <c r="V84" s="35"/>
      <c r="W84" s="35"/>
      <c r="X84" s="40">
        <f t="shared" si="65"/>
        <v>0</v>
      </c>
      <c r="Y84" s="35"/>
      <c r="Z84" s="35"/>
      <c r="AA84" s="35"/>
      <c r="AB84" s="40">
        <f t="shared" si="61"/>
        <v>0</v>
      </c>
      <c r="AC84" s="148">
        <v>3500000</v>
      </c>
      <c r="AD84" s="35"/>
      <c r="AE84" s="35"/>
      <c r="AF84" s="40">
        <f t="shared" si="62"/>
        <v>3500000</v>
      </c>
      <c r="AG84" s="40">
        <f t="shared" si="57"/>
        <v>3500000</v>
      </c>
      <c r="AH84" s="41">
        <f t="shared" si="63"/>
        <v>1.7331147654435653E-2</v>
      </c>
      <c r="AI84" s="42">
        <f t="shared" si="58"/>
        <v>1.9312266869625423E-3</v>
      </c>
    </row>
    <row r="85" spans="1:35" ht="22.5" outlineLevel="1">
      <c r="A85" s="16">
        <v>30</v>
      </c>
      <c r="B85" s="92" t="s">
        <v>959</v>
      </c>
      <c r="C85" s="146">
        <v>41922</v>
      </c>
      <c r="D85" s="95" t="s">
        <v>960</v>
      </c>
      <c r="E85" s="251"/>
      <c r="F85" s="92" t="s">
        <v>109</v>
      </c>
      <c r="G85" s="31"/>
      <c r="H85" s="31"/>
      <c r="I85" s="223"/>
      <c r="J85" s="148">
        <v>3000000</v>
      </c>
      <c r="K85" s="39"/>
      <c r="L85" s="102"/>
      <c r="M85" s="102"/>
      <c r="N85" s="35"/>
      <c r="O85" s="92" t="s">
        <v>131</v>
      </c>
      <c r="P85" s="129"/>
      <c r="Q85" s="35"/>
      <c r="R85" s="35"/>
      <c r="S85" s="35"/>
      <c r="T85" s="40">
        <f t="shared" si="64"/>
        <v>0</v>
      </c>
      <c r="U85" s="35"/>
      <c r="V85" s="35"/>
      <c r="W85" s="35"/>
      <c r="X85" s="40">
        <f t="shared" si="65"/>
        <v>0</v>
      </c>
      <c r="Y85" s="35"/>
      <c r="Z85" s="35"/>
      <c r="AA85" s="35"/>
      <c r="AB85" s="40">
        <f t="shared" si="61"/>
        <v>0</v>
      </c>
      <c r="AC85" s="148">
        <v>3000000</v>
      </c>
      <c r="AD85" s="35"/>
      <c r="AE85" s="35"/>
      <c r="AF85" s="40">
        <f t="shared" si="62"/>
        <v>3000000</v>
      </c>
      <c r="AG85" s="40">
        <f t="shared" si="57"/>
        <v>3000000</v>
      </c>
      <c r="AH85" s="41">
        <f t="shared" si="63"/>
        <v>1.4855269418087702E-2</v>
      </c>
      <c r="AI85" s="42">
        <f t="shared" si="58"/>
        <v>1.6553371602536077E-3</v>
      </c>
    </row>
    <row r="86" spans="1:35" outlineLevel="1">
      <c r="A86" s="16">
        <v>31</v>
      </c>
      <c r="B86" s="92" t="s">
        <v>1090</v>
      </c>
      <c r="C86" s="146">
        <v>41960</v>
      </c>
      <c r="D86" s="95" t="s">
        <v>1094</v>
      </c>
      <c r="E86" s="251"/>
      <c r="F86" s="92" t="s">
        <v>109</v>
      </c>
      <c r="G86" s="31"/>
      <c r="H86" s="31"/>
      <c r="I86" s="223"/>
      <c r="J86" s="148">
        <v>3000000</v>
      </c>
      <c r="K86" s="129"/>
      <c r="L86" s="102"/>
      <c r="M86" s="102"/>
      <c r="N86" s="35"/>
      <c r="O86" s="92" t="s">
        <v>131</v>
      </c>
      <c r="P86" s="129"/>
      <c r="Q86" s="35"/>
      <c r="R86" s="35"/>
      <c r="S86" s="35"/>
      <c r="T86" s="40">
        <f t="shared" si="64"/>
        <v>0</v>
      </c>
      <c r="U86" s="35"/>
      <c r="V86" s="35"/>
      <c r="W86" s="35"/>
      <c r="X86" s="40">
        <f t="shared" si="65"/>
        <v>0</v>
      </c>
      <c r="Y86" s="35"/>
      <c r="Z86" s="35"/>
      <c r="AA86" s="35"/>
      <c r="AB86" s="40">
        <f t="shared" si="61"/>
        <v>0</v>
      </c>
      <c r="AC86" s="148"/>
      <c r="AD86" s="148">
        <v>3000000</v>
      </c>
      <c r="AE86" s="35"/>
      <c r="AF86" s="40">
        <f t="shared" si="62"/>
        <v>3000000</v>
      </c>
      <c r="AG86" s="40">
        <f t="shared" si="57"/>
        <v>3000000</v>
      </c>
      <c r="AH86" s="41">
        <f t="shared" si="63"/>
        <v>1.4855269418087702E-2</v>
      </c>
      <c r="AI86" s="42">
        <f t="shared" ref="AI86:AI89" si="66">IF(ISERROR(AG86/$AG$382),"-",AG86/$AG$382)</f>
        <v>1.6553371602536077E-3</v>
      </c>
    </row>
    <row r="87" spans="1:35" ht="22.5" outlineLevel="1">
      <c r="A87" s="16">
        <v>32</v>
      </c>
      <c r="B87" s="92" t="s">
        <v>1091</v>
      </c>
      <c r="C87" s="146">
        <v>41961</v>
      </c>
      <c r="D87" s="95" t="s">
        <v>1095</v>
      </c>
      <c r="E87" s="251"/>
      <c r="F87" s="92" t="s">
        <v>109</v>
      </c>
      <c r="G87" s="31"/>
      <c r="H87" s="31"/>
      <c r="I87" s="223"/>
      <c r="J87" s="148">
        <v>7300000</v>
      </c>
      <c r="K87" s="129"/>
      <c r="L87" s="102"/>
      <c r="M87" s="102"/>
      <c r="N87" s="35"/>
      <c r="O87" s="92" t="s">
        <v>131</v>
      </c>
      <c r="P87" s="129"/>
      <c r="Q87" s="35"/>
      <c r="R87" s="35"/>
      <c r="S87" s="35"/>
      <c r="T87" s="40">
        <f t="shared" si="64"/>
        <v>0</v>
      </c>
      <c r="U87" s="35"/>
      <c r="V87" s="35"/>
      <c r="W87" s="35"/>
      <c r="X87" s="40">
        <f t="shared" si="65"/>
        <v>0</v>
      </c>
      <c r="Y87" s="35"/>
      <c r="Z87" s="35"/>
      <c r="AA87" s="35"/>
      <c r="AB87" s="40">
        <f t="shared" si="61"/>
        <v>0</v>
      </c>
      <c r="AC87" s="148"/>
      <c r="AD87" s="148">
        <v>7300000</v>
      </c>
      <c r="AE87" s="35"/>
      <c r="AF87" s="40">
        <f t="shared" si="62"/>
        <v>7300000</v>
      </c>
      <c r="AG87" s="40">
        <f t="shared" si="57"/>
        <v>7300000</v>
      </c>
      <c r="AH87" s="41">
        <f t="shared" si="63"/>
        <v>3.6147822250680077E-2</v>
      </c>
      <c r="AI87" s="42">
        <f t="shared" si="66"/>
        <v>4.0279870899504449E-3</v>
      </c>
    </row>
    <row r="88" spans="1:35" outlineLevel="1">
      <c r="A88" s="16">
        <v>33</v>
      </c>
      <c r="B88" s="92" t="s">
        <v>1092</v>
      </c>
      <c r="C88" s="146">
        <v>41956</v>
      </c>
      <c r="D88" s="95" t="s">
        <v>1096</v>
      </c>
      <c r="E88" s="251"/>
      <c r="F88" s="92" t="s">
        <v>109</v>
      </c>
      <c r="G88" s="31"/>
      <c r="H88" s="31"/>
      <c r="I88" s="223"/>
      <c r="J88" s="148">
        <v>5000000</v>
      </c>
      <c r="K88" s="129"/>
      <c r="L88" s="102"/>
      <c r="M88" s="102"/>
      <c r="N88" s="35"/>
      <c r="O88" s="92" t="s">
        <v>131</v>
      </c>
      <c r="P88" s="129"/>
      <c r="Q88" s="35"/>
      <c r="R88" s="35"/>
      <c r="S88" s="35"/>
      <c r="T88" s="40">
        <f t="shared" si="64"/>
        <v>0</v>
      </c>
      <c r="U88" s="35"/>
      <c r="V88" s="35"/>
      <c r="W88" s="35"/>
      <c r="X88" s="40">
        <f t="shared" si="65"/>
        <v>0</v>
      </c>
      <c r="Y88" s="35"/>
      <c r="Z88" s="35"/>
      <c r="AA88" s="35"/>
      <c r="AB88" s="40">
        <f t="shared" si="61"/>
        <v>0</v>
      </c>
      <c r="AC88" s="148"/>
      <c r="AD88" s="148">
        <v>5000000</v>
      </c>
      <c r="AE88" s="35"/>
      <c r="AF88" s="40">
        <f t="shared" si="62"/>
        <v>5000000</v>
      </c>
      <c r="AG88" s="40">
        <f t="shared" si="57"/>
        <v>5000000</v>
      </c>
      <c r="AH88" s="41">
        <f t="shared" si="63"/>
        <v>2.4758782363479503E-2</v>
      </c>
      <c r="AI88" s="42">
        <f t="shared" si="66"/>
        <v>2.7588952670893462E-3</v>
      </c>
    </row>
    <row r="89" spans="1:35" ht="22.5" outlineLevel="1">
      <c r="A89" s="124">
        <v>34</v>
      </c>
      <c r="B89" s="92" t="s">
        <v>1093</v>
      </c>
      <c r="C89" s="96">
        <v>41956</v>
      </c>
      <c r="D89" s="95" t="s">
        <v>1097</v>
      </c>
      <c r="E89" s="251"/>
      <c r="F89" s="92" t="s">
        <v>109</v>
      </c>
      <c r="G89" s="31"/>
      <c r="H89" s="31"/>
      <c r="I89" s="223"/>
      <c r="J89" s="148">
        <v>3300000</v>
      </c>
      <c r="K89" s="129"/>
      <c r="L89" s="102"/>
      <c r="M89" s="102"/>
      <c r="N89" s="35"/>
      <c r="O89" s="92" t="s">
        <v>131</v>
      </c>
      <c r="P89" s="129"/>
      <c r="Q89" s="35"/>
      <c r="R89" s="35"/>
      <c r="S89" s="35"/>
      <c r="T89" s="40">
        <f t="shared" si="64"/>
        <v>0</v>
      </c>
      <c r="U89" s="35"/>
      <c r="V89" s="35"/>
      <c r="W89" s="35"/>
      <c r="X89" s="40">
        <f t="shared" si="65"/>
        <v>0</v>
      </c>
      <c r="Y89" s="35"/>
      <c r="Z89" s="35"/>
      <c r="AA89" s="35"/>
      <c r="AB89" s="40">
        <f t="shared" si="61"/>
        <v>0</v>
      </c>
      <c r="AC89" s="148"/>
      <c r="AD89" s="148">
        <v>3300000</v>
      </c>
      <c r="AE89" s="35"/>
      <c r="AF89" s="40">
        <f t="shared" si="62"/>
        <v>3300000</v>
      </c>
      <c r="AG89" s="40">
        <f t="shared" si="57"/>
        <v>3300000</v>
      </c>
      <c r="AH89" s="41">
        <f t="shared" si="63"/>
        <v>1.6340796359896471E-2</v>
      </c>
      <c r="AI89" s="42">
        <f t="shared" si="66"/>
        <v>1.8208708762789685E-3</v>
      </c>
    </row>
    <row r="90" spans="1:35" outlineLevel="1">
      <c r="A90" s="124">
        <v>35</v>
      </c>
      <c r="B90" s="92" t="s">
        <v>511</v>
      </c>
      <c r="C90" s="96" t="s">
        <v>1173</v>
      </c>
      <c r="D90" s="95" t="s">
        <v>1174</v>
      </c>
      <c r="E90" s="251"/>
      <c r="F90" s="92" t="s">
        <v>109</v>
      </c>
      <c r="G90" s="31"/>
      <c r="H90" s="31"/>
      <c r="I90" s="223"/>
      <c r="J90" s="148">
        <v>3000000</v>
      </c>
      <c r="K90" s="129"/>
      <c r="L90" s="102"/>
      <c r="M90" s="102"/>
      <c r="N90" s="35"/>
      <c r="O90" s="92" t="s">
        <v>131</v>
      </c>
      <c r="P90" s="129"/>
      <c r="Q90" s="35"/>
      <c r="R90" s="35"/>
      <c r="S90" s="35"/>
      <c r="T90" s="40">
        <f t="shared" si="64"/>
        <v>0</v>
      </c>
      <c r="U90" s="35"/>
      <c r="V90" s="35"/>
      <c r="W90" s="35"/>
      <c r="X90" s="40">
        <f t="shared" si="65"/>
        <v>0</v>
      </c>
      <c r="Y90" s="35"/>
      <c r="Z90" s="35"/>
      <c r="AA90" s="35"/>
      <c r="AB90" s="40">
        <f t="shared" si="61"/>
        <v>0</v>
      </c>
      <c r="AC90" s="148"/>
      <c r="AD90" s="148"/>
      <c r="AE90" s="148">
        <v>3000000</v>
      </c>
      <c r="AF90" s="40">
        <f t="shared" si="62"/>
        <v>3000000</v>
      </c>
      <c r="AG90" s="40">
        <f t="shared" si="57"/>
        <v>3000000</v>
      </c>
      <c r="AH90" s="41">
        <f t="shared" ref="AH90:AH92" si="67">IF(ISERROR(AG90/$I$55),0,AG90/$I$55)</f>
        <v>1.4855269418087702E-2</v>
      </c>
      <c r="AI90" s="42">
        <f t="shared" ref="AI90:AI92" si="68">IF(ISERROR(AG90/$AG$382),"-",AG90/$AG$382)</f>
        <v>1.6553371602536077E-3</v>
      </c>
    </row>
    <row r="91" spans="1:35" ht="22.5" outlineLevel="1">
      <c r="A91" s="124">
        <v>36</v>
      </c>
      <c r="B91" s="92" t="s">
        <v>511</v>
      </c>
      <c r="C91" s="96">
        <v>41987</v>
      </c>
      <c r="D91" s="95" t="s">
        <v>1175</v>
      </c>
      <c r="E91" s="251"/>
      <c r="F91" s="92" t="s">
        <v>109</v>
      </c>
      <c r="G91" s="31"/>
      <c r="H91" s="31"/>
      <c r="I91" s="223"/>
      <c r="J91" s="148">
        <v>4000000</v>
      </c>
      <c r="K91" s="129"/>
      <c r="L91" s="102"/>
      <c r="M91" s="102"/>
      <c r="N91" s="35"/>
      <c r="O91" s="92" t="s">
        <v>131</v>
      </c>
      <c r="P91" s="129"/>
      <c r="Q91" s="35"/>
      <c r="R91" s="35"/>
      <c r="S91" s="35"/>
      <c r="T91" s="40">
        <f t="shared" si="64"/>
        <v>0</v>
      </c>
      <c r="U91" s="35"/>
      <c r="V91" s="35"/>
      <c r="W91" s="35"/>
      <c r="X91" s="40">
        <f t="shared" si="65"/>
        <v>0</v>
      </c>
      <c r="Y91" s="35"/>
      <c r="Z91" s="35"/>
      <c r="AA91" s="35"/>
      <c r="AB91" s="40">
        <f t="shared" si="61"/>
        <v>0</v>
      </c>
      <c r="AC91" s="148"/>
      <c r="AD91" s="148"/>
      <c r="AE91" s="148">
        <v>4000000</v>
      </c>
      <c r="AF91" s="40">
        <f t="shared" si="62"/>
        <v>4000000</v>
      </c>
      <c r="AG91" s="40">
        <f t="shared" si="57"/>
        <v>4000000</v>
      </c>
      <c r="AH91" s="41">
        <f t="shared" si="67"/>
        <v>1.9807025890783602E-2</v>
      </c>
      <c r="AI91" s="42">
        <f t="shared" si="68"/>
        <v>2.2071162136714766E-3</v>
      </c>
    </row>
    <row r="92" spans="1:35" ht="22.5" outlineLevel="1">
      <c r="A92" s="124">
        <v>37</v>
      </c>
      <c r="B92" s="92" t="s">
        <v>511</v>
      </c>
      <c r="C92" s="96">
        <v>41986</v>
      </c>
      <c r="D92" s="95" t="s">
        <v>1176</v>
      </c>
      <c r="E92" s="252"/>
      <c r="F92" s="92" t="s">
        <v>109</v>
      </c>
      <c r="G92" s="31"/>
      <c r="H92" s="31"/>
      <c r="I92" s="180"/>
      <c r="J92" s="148">
        <v>7000000</v>
      </c>
      <c r="K92" s="129"/>
      <c r="L92" s="102"/>
      <c r="M92" s="102"/>
      <c r="N92" s="35"/>
      <c r="O92" s="92" t="s">
        <v>131</v>
      </c>
      <c r="P92" s="129"/>
      <c r="Q92" s="35"/>
      <c r="R92" s="35"/>
      <c r="S92" s="35"/>
      <c r="T92" s="40">
        <f t="shared" si="64"/>
        <v>0</v>
      </c>
      <c r="U92" s="35"/>
      <c r="V92" s="35"/>
      <c r="W92" s="35"/>
      <c r="X92" s="40">
        <f t="shared" si="65"/>
        <v>0</v>
      </c>
      <c r="Y92" s="35"/>
      <c r="Z92" s="35"/>
      <c r="AA92" s="35"/>
      <c r="AB92" s="40">
        <f t="shared" si="61"/>
        <v>0</v>
      </c>
      <c r="AC92" s="148"/>
      <c r="AD92" s="148"/>
      <c r="AE92" s="148">
        <v>7000000</v>
      </c>
      <c r="AF92" s="40">
        <f t="shared" si="62"/>
        <v>7000000</v>
      </c>
      <c r="AG92" s="40">
        <f t="shared" si="57"/>
        <v>7000000</v>
      </c>
      <c r="AH92" s="41">
        <f t="shared" si="67"/>
        <v>3.4662295308871306E-2</v>
      </c>
      <c r="AI92" s="42">
        <f t="shared" si="68"/>
        <v>3.8624533739250845E-3</v>
      </c>
    </row>
    <row r="93" spans="1:35" ht="12.75" customHeight="1">
      <c r="A93" s="181" t="s">
        <v>60</v>
      </c>
      <c r="B93" s="182"/>
      <c r="C93" s="182"/>
      <c r="D93" s="182"/>
      <c r="E93" s="182"/>
      <c r="F93" s="182"/>
      <c r="G93" s="182"/>
      <c r="H93" s="183"/>
      <c r="I93" s="55">
        <f>SUM(I55:I55)</f>
        <v>201948542</v>
      </c>
      <c r="J93" s="55">
        <f>SUM(J56:J92)</f>
        <v>201948542</v>
      </c>
      <c r="K93" s="56"/>
      <c r="L93" s="55">
        <f>SUM(L56:L56)</f>
        <v>0</v>
      </c>
      <c r="M93" s="55">
        <f>SUM(M56:M56)</f>
        <v>0</v>
      </c>
      <c r="N93" s="55">
        <f>SUM(N56:N56)</f>
        <v>0</v>
      </c>
      <c r="O93" s="57"/>
      <c r="P93" s="59"/>
      <c r="Q93" s="55">
        <f t="shared" ref="Q93:X93" si="69">SUM(Q56:Q56)</f>
        <v>0</v>
      </c>
      <c r="R93" s="55">
        <f t="shared" si="69"/>
        <v>0</v>
      </c>
      <c r="S93" s="55">
        <f t="shared" si="69"/>
        <v>0</v>
      </c>
      <c r="T93" s="60">
        <f t="shared" si="69"/>
        <v>0</v>
      </c>
      <c r="U93" s="55">
        <f t="shared" si="69"/>
        <v>0</v>
      </c>
      <c r="V93" s="55">
        <f t="shared" si="69"/>
        <v>0</v>
      </c>
      <c r="W93" s="55">
        <f t="shared" si="69"/>
        <v>0</v>
      </c>
      <c r="X93" s="60">
        <f t="shared" si="69"/>
        <v>0</v>
      </c>
      <c r="Y93" s="55">
        <f>SUM(Y56:Y75)</f>
        <v>0</v>
      </c>
      <c r="Z93" s="55">
        <f t="shared" ref="Z93:AA93" si="70">SUM(Z56:Z75)</f>
        <v>33900000</v>
      </c>
      <c r="AA93" s="55">
        <f t="shared" si="70"/>
        <v>99648542</v>
      </c>
      <c r="AB93" s="60">
        <f>SUM(AB56:AB75)</f>
        <v>133548542</v>
      </c>
      <c r="AC93" s="55">
        <f>SUM(AC59:AC92)</f>
        <v>35800000</v>
      </c>
      <c r="AD93" s="55">
        <f t="shared" ref="AD93:AE93" si="71">SUM(AD59:AD92)</f>
        <v>18600000</v>
      </c>
      <c r="AE93" s="55">
        <f t="shared" si="71"/>
        <v>14000000</v>
      </c>
      <c r="AF93" s="60">
        <f>SUM(AF56:AF92)</f>
        <v>68400000</v>
      </c>
      <c r="AG93" s="53">
        <f>SUM(AG56:AG92)</f>
        <v>201948542</v>
      </c>
      <c r="AH93" s="54">
        <f>IF(ISERROR(AG93/I93),0,AG93/I93)</f>
        <v>1</v>
      </c>
      <c r="AI93" s="54">
        <f>IF(ISERROR(AG93/$AG$382),0,AG93/$AG$382)</f>
        <v>0.1114309753438788</v>
      </c>
    </row>
    <row r="94" spans="1:35" ht="12.75" customHeight="1">
      <c r="A94" s="36"/>
      <c r="B94" s="187" t="s">
        <v>15</v>
      </c>
      <c r="C94" s="188"/>
      <c r="D94" s="189"/>
      <c r="E94" s="18"/>
      <c r="F94" s="19"/>
      <c r="G94" s="20"/>
      <c r="H94" s="20"/>
      <c r="I94" s="179">
        <v>120851150</v>
      </c>
      <c r="J94" s="22"/>
      <c r="K94" s="23"/>
      <c r="L94" s="24"/>
      <c r="M94" s="24"/>
      <c r="N94" s="24"/>
      <c r="O94" s="19"/>
      <c r="P94" s="25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6"/>
      <c r="AI94" s="26"/>
    </row>
    <row r="95" spans="1:35" outlineLevel="1">
      <c r="A95" s="16">
        <v>1</v>
      </c>
      <c r="B95" s="79" t="s">
        <v>211</v>
      </c>
      <c r="C95" s="96">
        <v>41891</v>
      </c>
      <c r="D95" s="95" t="s">
        <v>244</v>
      </c>
      <c r="E95" s="250" t="s">
        <v>117</v>
      </c>
      <c r="F95" s="98" t="s">
        <v>109</v>
      </c>
      <c r="G95" s="96">
        <v>41891</v>
      </c>
      <c r="H95" s="96">
        <v>41774</v>
      </c>
      <c r="I95" s="222"/>
      <c r="J95" s="99">
        <v>3000000</v>
      </c>
      <c r="K95" s="39"/>
      <c r="L95" s="35"/>
      <c r="M95" s="35"/>
      <c r="N95" s="35"/>
      <c r="O95" s="100" t="s">
        <v>131</v>
      </c>
      <c r="P95" s="89"/>
      <c r="Q95" s="35"/>
      <c r="R95" s="35"/>
      <c r="S95" s="35"/>
      <c r="T95" s="40">
        <f>SUM(Q95:S95)</f>
        <v>0</v>
      </c>
      <c r="U95" s="35"/>
      <c r="V95" s="35"/>
      <c r="W95" s="35"/>
      <c r="X95" s="40">
        <f>SUM(U95:W95)</f>
        <v>0</v>
      </c>
      <c r="Y95" s="35"/>
      <c r="Z95" s="35"/>
      <c r="AA95" s="99">
        <v>3000000</v>
      </c>
      <c r="AB95" s="40">
        <f>SUM(Y95:AA95)</f>
        <v>3000000</v>
      </c>
      <c r="AC95" s="35"/>
      <c r="AD95" s="35"/>
      <c r="AE95" s="35"/>
      <c r="AF95" s="40">
        <f>SUM(AC95:AE95)</f>
        <v>0</v>
      </c>
      <c r="AG95" s="40">
        <f t="shared" ref="AG95:AG131" si="72">SUM(T95,X95,AB95,AF95)</f>
        <v>3000000</v>
      </c>
      <c r="AH95" s="41">
        <f>IF(ISERROR(AG95/$I$94),0,AG95/$I$94)</f>
        <v>2.4823925961813355E-2</v>
      </c>
      <c r="AI95" s="42">
        <f>IF(ISERROR(AG95/$AG$382),"-",AG95/$AG$382)</f>
        <v>1.6553371602536077E-3</v>
      </c>
    </row>
    <row r="96" spans="1:35" outlineLevel="1">
      <c r="A96" s="16">
        <v>2</v>
      </c>
      <c r="B96" s="79" t="s">
        <v>212</v>
      </c>
      <c r="C96" s="96">
        <v>41891</v>
      </c>
      <c r="D96" s="95" t="s">
        <v>245</v>
      </c>
      <c r="E96" s="251"/>
      <c r="F96" s="98" t="s">
        <v>109</v>
      </c>
      <c r="G96" s="96">
        <v>41891</v>
      </c>
      <c r="H96" s="96">
        <v>41774</v>
      </c>
      <c r="I96" s="222"/>
      <c r="J96" s="99">
        <v>3000000</v>
      </c>
      <c r="K96" s="39"/>
      <c r="L96" s="35"/>
      <c r="M96" s="35"/>
      <c r="N96" s="35"/>
      <c r="O96" s="92" t="s">
        <v>131</v>
      </c>
      <c r="P96" s="39"/>
      <c r="Q96" s="35"/>
      <c r="R96" s="35"/>
      <c r="S96" s="35"/>
      <c r="T96" s="40">
        <f t="shared" ref="T96:T127" si="73">SUM(Q96:S96)</f>
        <v>0</v>
      </c>
      <c r="U96" s="35"/>
      <c r="V96" s="35"/>
      <c r="W96" s="35"/>
      <c r="X96" s="40">
        <f t="shared" ref="X96:X127" si="74">SUM(U96:W96)</f>
        <v>0</v>
      </c>
      <c r="Y96" s="35"/>
      <c r="Z96" s="35"/>
      <c r="AA96" s="99">
        <v>3000000</v>
      </c>
      <c r="AB96" s="40">
        <f t="shared" ref="AB96:AB131" si="75">SUM(Y96:AA96)</f>
        <v>3000000</v>
      </c>
      <c r="AC96" s="35"/>
      <c r="AD96" s="35"/>
      <c r="AE96" s="35"/>
      <c r="AF96" s="40">
        <f t="shared" ref="AF96:AF131" si="76">SUM(AC96:AE96)</f>
        <v>0</v>
      </c>
      <c r="AG96" s="40">
        <f t="shared" si="72"/>
        <v>3000000</v>
      </c>
      <c r="AH96" s="41">
        <f t="shared" ref="AH96:AH127" si="77">IF(ISERROR(AG96/$I$94),0,AG96/$I$94)</f>
        <v>2.4823925961813355E-2</v>
      </c>
      <c r="AI96" s="42">
        <f t="shared" ref="AI96:AI127" si="78">IF(ISERROR(AG96/$AG$382),"-",AG96/$AG$382)</f>
        <v>1.6553371602536077E-3</v>
      </c>
    </row>
    <row r="97" spans="1:35" outlineLevel="1">
      <c r="A97" s="16">
        <v>3</v>
      </c>
      <c r="B97" s="79" t="s">
        <v>213</v>
      </c>
      <c r="C97" s="96">
        <v>41891</v>
      </c>
      <c r="D97" s="95" t="s">
        <v>246</v>
      </c>
      <c r="E97" s="251"/>
      <c r="F97" s="98" t="s">
        <v>109</v>
      </c>
      <c r="G97" s="96">
        <v>41891</v>
      </c>
      <c r="H97" s="96">
        <v>41774</v>
      </c>
      <c r="I97" s="222"/>
      <c r="J97" s="99">
        <v>3000000</v>
      </c>
      <c r="K97" s="39"/>
      <c r="L97" s="35"/>
      <c r="M97" s="35"/>
      <c r="N97" s="35"/>
      <c r="O97" s="92" t="s">
        <v>131</v>
      </c>
      <c r="P97" s="39"/>
      <c r="Q97" s="35"/>
      <c r="R97" s="35"/>
      <c r="S97" s="35"/>
      <c r="T97" s="40">
        <f t="shared" si="73"/>
        <v>0</v>
      </c>
      <c r="U97" s="35"/>
      <c r="V97" s="35"/>
      <c r="W97" s="35"/>
      <c r="X97" s="40">
        <f t="shared" si="74"/>
        <v>0</v>
      </c>
      <c r="Y97" s="35"/>
      <c r="Z97" s="35"/>
      <c r="AA97" s="99">
        <v>3000000</v>
      </c>
      <c r="AB97" s="40">
        <f t="shared" si="75"/>
        <v>3000000</v>
      </c>
      <c r="AC97" s="35"/>
      <c r="AD97" s="35"/>
      <c r="AE97" s="35"/>
      <c r="AF97" s="40">
        <f t="shared" si="76"/>
        <v>0</v>
      </c>
      <c r="AG97" s="40">
        <f t="shared" si="72"/>
        <v>3000000</v>
      </c>
      <c r="AH97" s="41">
        <f t="shared" si="77"/>
        <v>2.4823925961813355E-2</v>
      </c>
      <c r="AI97" s="42">
        <f t="shared" si="78"/>
        <v>1.6553371602536077E-3</v>
      </c>
    </row>
    <row r="98" spans="1:35" outlineLevel="1">
      <c r="A98" s="16">
        <v>4</v>
      </c>
      <c r="B98" s="79" t="s">
        <v>214</v>
      </c>
      <c r="C98" s="96">
        <v>41891</v>
      </c>
      <c r="D98" s="95" t="s">
        <v>247</v>
      </c>
      <c r="E98" s="251"/>
      <c r="F98" s="98" t="s">
        <v>109</v>
      </c>
      <c r="G98" s="96">
        <v>41891</v>
      </c>
      <c r="H98" s="96">
        <v>41774</v>
      </c>
      <c r="I98" s="222"/>
      <c r="J98" s="99">
        <v>3000000</v>
      </c>
      <c r="K98" s="39"/>
      <c r="L98" s="35"/>
      <c r="M98" s="35"/>
      <c r="N98" s="35"/>
      <c r="O98" s="92" t="s">
        <v>131</v>
      </c>
      <c r="P98" s="39"/>
      <c r="Q98" s="35"/>
      <c r="R98" s="35"/>
      <c r="S98" s="35"/>
      <c r="T98" s="40">
        <f t="shared" si="73"/>
        <v>0</v>
      </c>
      <c r="U98" s="35"/>
      <c r="V98" s="35"/>
      <c r="W98" s="35"/>
      <c r="X98" s="40">
        <f t="shared" si="74"/>
        <v>0</v>
      </c>
      <c r="Y98" s="35"/>
      <c r="Z98" s="35"/>
      <c r="AA98" s="99">
        <v>3000000</v>
      </c>
      <c r="AB98" s="40">
        <f t="shared" si="75"/>
        <v>3000000</v>
      </c>
      <c r="AC98" s="35"/>
      <c r="AD98" s="35"/>
      <c r="AE98" s="35"/>
      <c r="AF98" s="40">
        <f t="shared" si="76"/>
        <v>0</v>
      </c>
      <c r="AG98" s="40">
        <f t="shared" si="72"/>
        <v>3000000</v>
      </c>
      <c r="AH98" s="41">
        <f t="shared" si="77"/>
        <v>2.4823925961813355E-2</v>
      </c>
      <c r="AI98" s="42">
        <f t="shared" si="78"/>
        <v>1.6553371602536077E-3</v>
      </c>
    </row>
    <row r="99" spans="1:35" outlineLevel="1">
      <c r="A99" s="16">
        <v>5</v>
      </c>
      <c r="B99" s="79" t="s">
        <v>215</v>
      </c>
      <c r="C99" s="96">
        <v>41891</v>
      </c>
      <c r="D99" s="95" t="s">
        <v>248</v>
      </c>
      <c r="E99" s="251"/>
      <c r="F99" s="98" t="s">
        <v>109</v>
      </c>
      <c r="G99" s="96">
        <v>41891</v>
      </c>
      <c r="H99" s="96">
        <v>41774</v>
      </c>
      <c r="I99" s="222"/>
      <c r="J99" s="99">
        <v>3000000</v>
      </c>
      <c r="K99" s="39"/>
      <c r="L99" s="35"/>
      <c r="M99" s="35"/>
      <c r="N99" s="35"/>
      <c r="O99" s="92" t="s">
        <v>131</v>
      </c>
      <c r="P99" s="39"/>
      <c r="Q99" s="35"/>
      <c r="R99" s="35"/>
      <c r="S99" s="35"/>
      <c r="T99" s="40">
        <f t="shared" si="73"/>
        <v>0</v>
      </c>
      <c r="U99" s="35"/>
      <c r="V99" s="35"/>
      <c r="W99" s="35"/>
      <c r="X99" s="40">
        <f t="shared" si="74"/>
        <v>0</v>
      </c>
      <c r="Y99" s="35"/>
      <c r="Z99" s="35"/>
      <c r="AA99" s="99">
        <v>3000000</v>
      </c>
      <c r="AB99" s="40">
        <f t="shared" si="75"/>
        <v>3000000</v>
      </c>
      <c r="AC99" s="35"/>
      <c r="AD99" s="35"/>
      <c r="AE99" s="35"/>
      <c r="AF99" s="40">
        <f t="shared" si="76"/>
        <v>0</v>
      </c>
      <c r="AG99" s="40">
        <f t="shared" si="72"/>
        <v>3000000</v>
      </c>
      <c r="AH99" s="41">
        <f t="shared" si="77"/>
        <v>2.4823925961813355E-2</v>
      </c>
      <c r="AI99" s="42">
        <f t="shared" si="78"/>
        <v>1.6553371602536077E-3</v>
      </c>
    </row>
    <row r="100" spans="1:35" ht="22.5" outlineLevel="1">
      <c r="A100" s="16">
        <v>6</v>
      </c>
      <c r="B100" s="79" t="s">
        <v>216</v>
      </c>
      <c r="C100" s="96">
        <v>41891</v>
      </c>
      <c r="D100" s="95" t="s">
        <v>249</v>
      </c>
      <c r="E100" s="251"/>
      <c r="F100" s="98" t="s">
        <v>109</v>
      </c>
      <c r="G100" s="96">
        <v>41891</v>
      </c>
      <c r="H100" s="96">
        <v>41774</v>
      </c>
      <c r="I100" s="222"/>
      <c r="J100" s="99">
        <v>3000000</v>
      </c>
      <c r="K100" s="39"/>
      <c r="L100" s="35"/>
      <c r="M100" s="35"/>
      <c r="N100" s="35"/>
      <c r="O100" s="92" t="s">
        <v>131</v>
      </c>
      <c r="P100" s="39"/>
      <c r="Q100" s="35"/>
      <c r="R100" s="35"/>
      <c r="S100" s="35"/>
      <c r="T100" s="40">
        <f t="shared" si="73"/>
        <v>0</v>
      </c>
      <c r="U100" s="35"/>
      <c r="V100" s="35"/>
      <c r="W100" s="35"/>
      <c r="X100" s="40">
        <f t="shared" si="74"/>
        <v>0</v>
      </c>
      <c r="Y100" s="35"/>
      <c r="Z100" s="35"/>
      <c r="AA100" s="99">
        <v>3000000</v>
      </c>
      <c r="AB100" s="40">
        <f t="shared" si="75"/>
        <v>3000000</v>
      </c>
      <c r="AC100" s="35"/>
      <c r="AD100" s="35"/>
      <c r="AE100" s="35"/>
      <c r="AF100" s="40">
        <f t="shared" si="76"/>
        <v>0</v>
      </c>
      <c r="AG100" s="40">
        <f t="shared" si="72"/>
        <v>3000000</v>
      </c>
      <c r="AH100" s="41">
        <f t="shared" si="77"/>
        <v>2.4823925961813355E-2</v>
      </c>
      <c r="AI100" s="42">
        <f t="shared" si="78"/>
        <v>1.6553371602536077E-3</v>
      </c>
    </row>
    <row r="101" spans="1:35" outlineLevel="1">
      <c r="A101" s="16">
        <v>7</v>
      </c>
      <c r="B101" s="79" t="s">
        <v>217</v>
      </c>
      <c r="C101" s="96">
        <v>41891</v>
      </c>
      <c r="D101" s="95" t="s">
        <v>250</v>
      </c>
      <c r="E101" s="251"/>
      <c r="F101" s="98" t="s">
        <v>109</v>
      </c>
      <c r="G101" s="96">
        <v>41891</v>
      </c>
      <c r="H101" s="96">
        <v>41774</v>
      </c>
      <c r="I101" s="222"/>
      <c r="J101" s="99">
        <v>3000000</v>
      </c>
      <c r="K101" s="39"/>
      <c r="L101" s="35"/>
      <c r="M101" s="35"/>
      <c r="N101" s="35"/>
      <c r="O101" s="92" t="s">
        <v>131</v>
      </c>
      <c r="P101" s="39"/>
      <c r="Q101" s="35"/>
      <c r="R101" s="35"/>
      <c r="S101" s="35"/>
      <c r="T101" s="40">
        <f t="shared" si="73"/>
        <v>0</v>
      </c>
      <c r="U101" s="35"/>
      <c r="V101" s="35"/>
      <c r="W101" s="35"/>
      <c r="X101" s="40">
        <f t="shared" si="74"/>
        <v>0</v>
      </c>
      <c r="Y101" s="35"/>
      <c r="Z101" s="35"/>
      <c r="AA101" s="99">
        <v>3000000</v>
      </c>
      <c r="AB101" s="40">
        <f t="shared" si="75"/>
        <v>3000000</v>
      </c>
      <c r="AC101" s="35"/>
      <c r="AD101" s="35"/>
      <c r="AE101" s="35"/>
      <c r="AF101" s="40">
        <f t="shared" si="76"/>
        <v>0</v>
      </c>
      <c r="AG101" s="40">
        <f t="shared" si="72"/>
        <v>3000000</v>
      </c>
      <c r="AH101" s="41">
        <f t="shared" si="77"/>
        <v>2.4823925961813355E-2</v>
      </c>
      <c r="AI101" s="42">
        <f t="shared" si="78"/>
        <v>1.6553371602536077E-3</v>
      </c>
    </row>
    <row r="102" spans="1:35" outlineLevel="1">
      <c r="A102" s="16">
        <v>8</v>
      </c>
      <c r="B102" s="79" t="s">
        <v>218</v>
      </c>
      <c r="C102" s="96">
        <v>41891</v>
      </c>
      <c r="D102" s="95" t="s">
        <v>251</v>
      </c>
      <c r="E102" s="251"/>
      <c r="F102" s="98" t="s">
        <v>109</v>
      </c>
      <c r="G102" s="96">
        <v>41891</v>
      </c>
      <c r="H102" s="96">
        <v>41774</v>
      </c>
      <c r="I102" s="222"/>
      <c r="J102" s="99">
        <v>3000000</v>
      </c>
      <c r="K102" s="39"/>
      <c r="L102" s="35"/>
      <c r="M102" s="35"/>
      <c r="N102" s="35"/>
      <c r="O102" s="92" t="s">
        <v>131</v>
      </c>
      <c r="P102" s="39"/>
      <c r="Q102" s="35"/>
      <c r="R102" s="35"/>
      <c r="S102" s="35"/>
      <c r="T102" s="40">
        <f t="shared" si="73"/>
        <v>0</v>
      </c>
      <c r="U102" s="35"/>
      <c r="V102" s="35"/>
      <c r="W102" s="35"/>
      <c r="X102" s="40">
        <f t="shared" si="74"/>
        <v>0</v>
      </c>
      <c r="Y102" s="35"/>
      <c r="Z102" s="35"/>
      <c r="AA102" s="99">
        <v>3000000</v>
      </c>
      <c r="AB102" s="40">
        <f t="shared" si="75"/>
        <v>3000000</v>
      </c>
      <c r="AC102" s="35"/>
      <c r="AD102" s="35"/>
      <c r="AE102" s="35"/>
      <c r="AF102" s="40">
        <f t="shared" si="76"/>
        <v>0</v>
      </c>
      <c r="AG102" s="40">
        <f t="shared" si="72"/>
        <v>3000000</v>
      </c>
      <c r="AH102" s="41">
        <f t="shared" si="77"/>
        <v>2.4823925961813355E-2</v>
      </c>
      <c r="AI102" s="42">
        <f t="shared" si="78"/>
        <v>1.6553371602536077E-3</v>
      </c>
    </row>
    <row r="103" spans="1:35" ht="22.5" outlineLevel="1">
      <c r="A103" s="16">
        <v>9</v>
      </c>
      <c r="B103" s="79" t="s">
        <v>219</v>
      </c>
      <c r="C103" s="96">
        <v>41891</v>
      </c>
      <c r="D103" s="95" t="s">
        <v>252</v>
      </c>
      <c r="E103" s="251"/>
      <c r="F103" s="98" t="s">
        <v>109</v>
      </c>
      <c r="G103" s="96">
        <v>41891</v>
      </c>
      <c r="H103" s="96">
        <v>41774</v>
      </c>
      <c r="I103" s="222"/>
      <c r="J103" s="99">
        <v>8080433</v>
      </c>
      <c r="K103" s="39"/>
      <c r="L103" s="35"/>
      <c r="M103" s="35"/>
      <c r="N103" s="35"/>
      <c r="O103" s="92" t="s">
        <v>131</v>
      </c>
      <c r="P103" s="39"/>
      <c r="Q103" s="35"/>
      <c r="R103" s="35"/>
      <c r="S103" s="35"/>
      <c r="T103" s="40">
        <f t="shared" si="73"/>
        <v>0</v>
      </c>
      <c r="U103" s="35"/>
      <c r="V103" s="35"/>
      <c r="W103" s="35"/>
      <c r="X103" s="40">
        <f t="shared" si="74"/>
        <v>0</v>
      </c>
      <c r="Y103" s="35"/>
      <c r="Z103" s="35"/>
      <c r="AA103" s="99">
        <v>8080433</v>
      </c>
      <c r="AB103" s="40">
        <f t="shared" si="75"/>
        <v>8080433</v>
      </c>
      <c r="AC103" s="35"/>
      <c r="AD103" s="35"/>
      <c r="AE103" s="35"/>
      <c r="AF103" s="40">
        <f t="shared" si="76"/>
        <v>0</v>
      </c>
      <c r="AG103" s="40">
        <f t="shared" si="72"/>
        <v>8080433</v>
      </c>
      <c r="AH103" s="41">
        <f t="shared" si="77"/>
        <v>6.6862690177131118E-2</v>
      </c>
      <c r="AI103" s="42">
        <f t="shared" si="78"/>
        <v>4.4586136719465133E-3</v>
      </c>
    </row>
    <row r="104" spans="1:35" ht="22.5" outlineLevel="1">
      <c r="A104" s="16">
        <v>10</v>
      </c>
      <c r="B104" s="79" t="s">
        <v>220</v>
      </c>
      <c r="C104" s="96">
        <v>41891</v>
      </c>
      <c r="D104" s="95" t="s">
        <v>253</v>
      </c>
      <c r="E104" s="251"/>
      <c r="F104" s="98" t="s">
        <v>109</v>
      </c>
      <c r="G104" s="96">
        <v>41891</v>
      </c>
      <c r="H104" s="96">
        <v>41774</v>
      </c>
      <c r="I104" s="222"/>
      <c r="J104" s="99">
        <v>3000000</v>
      </c>
      <c r="K104" s="39"/>
      <c r="L104" s="35"/>
      <c r="M104" s="35"/>
      <c r="N104" s="35"/>
      <c r="O104" s="92" t="s">
        <v>131</v>
      </c>
      <c r="P104" s="39"/>
      <c r="Q104" s="35"/>
      <c r="R104" s="35"/>
      <c r="S104" s="35"/>
      <c r="T104" s="40">
        <f t="shared" si="73"/>
        <v>0</v>
      </c>
      <c r="U104" s="35"/>
      <c r="V104" s="35"/>
      <c r="W104" s="35"/>
      <c r="X104" s="40">
        <f t="shared" si="74"/>
        <v>0</v>
      </c>
      <c r="Y104" s="35"/>
      <c r="Z104" s="35"/>
      <c r="AA104" s="99">
        <v>3000000</v>
      </c>
      <c r="AB104" s="40">
        <f t="shared" si="75"/>
        <v>3000000</v>
      </c>
      <c r="AC104" s="35"/>
      <c r="AD104" s="35"/>
      <c r="AE104" s="35"/>
      <c r="AF104" s="40">
        <f t="shared" si="76"/>
        <v>0</v>
      </c>
      <c r="AG104" s="40">
        <f t="shared" si="72"/>
        <v>3000000</v>
      </c>
      <c r="AH104" s="41">
        <f t="shared" si="77"/>
        <v>2.4823925961813355E-2</v>
      </c>
      <c r="AI104" s="42">
        <f t="shared" si="78"/>
        <v>1.6553371602536077E-3</v>
      </c>
    </row>
    <row r="105" spans="1:35" ht="22.5" outlineLevel="1">
      <c r="A105" s="16">
        <v>11</v>
      </c>
      <c r="B105" s="79" t="s">
        <v>221</v>
      </c>
      <c r="C105" s="96">
        <v>41891</v>
      </c>
      <c r="D105" s="95" t="s">
        <v>254</v>
      </c>
      <c r="E105" s="251"/>
      <c r="F105" s="98" t="s">
        <v>109</v>
      </c>
      <c r="G105" s="96">
        <v>41891</v>
      </c>
      <c r="H105" s="96">
        <v>41774</v>
      </c>
      <c r="I105" s="222"/>
      <c r="J105" s="99">
        <v>3000000</v>
      </c>
      <c r="K105" s="39"/>
      <c r="L105" s="35"/>
      <c r="M105" s="35"/>
      <c r="N105" s="35"/>
      <c r="O105" s="92" t="s">
        <v>131</v>
      </c>
      <c r="P105" s="39"/>
      <c r="Q105" s="35"/>
      <c r="R105" s="35"/>
      <c r="S105" s="35"/>
      <c r="T105" s="40">
        <f t="shared" si="73"/>
        <v>0</v>
      </c>
      <c r="U105" s="35"/>
      <c r="V105" s="35"/>
      <c r="W105" s="35"/>
      <c r="X105" s="40">
        <f t="shared" si="74"/>
        <v>0</v>
      </c>
      <c r="Y105" s="35"/>
      <c r="Z105" s="35"/>
      <c r="AA105" s="99">
        <v>3000000</v>
      </c>
      <c r="AB105" s="40">
        <f t="shared" si="75"/>
        <v>3000000</v>
      </c>
      <c r="AC105" s="35"/>
      <c r="AD105" s="35"/>
      <c r="AE105" s="35"/>
      <c r="AF105" s="40">
        <f t="shared" si="76"/>
        <v>0</v>
      </c>
      <c r="AG105" s="40">
        <f t="shared" si="72"/>
        <v>3000000</v>
      </c>
      <c r="AH105" s="41">
        <f t="shared" si="77"/>
        <v>2.4823925961813355E-2</v>
      </c>
      <c r="AI105" s="42">
        <f t="shared" si="78"/>
        <v>1.6553371602536077E-3</v>
      </c>
    </row>
    <row r="106" spans="1:35" outlineLevel="1">
      <c r="A106" s="16">
        <v>12</v>
      </c>
      <c r="B106" s="79" t="s">
        <v>222</v>
      </c>
      <c r="C106" s="96">
        <v>41891</v>
      </c>
      <c r="D106" s="95" t="s">
        <v>255</v>
      </c>
      <c r="E106" s="251"/>
      <c r="F106" s="98" t="s">
        <v>109</v>
      </c>
      <c r="G106" s="96">
        <v>41891</v>
      </c>
      <c r="H106" s="96">
        <v>41774</v>
      </c>
      <c r="I106" s="222"/>
      <c r="J106" s="99">
        <v>5606554</v>
      </c>
      <c r="K106" s="39"/>
      <c r="L106" s="35"/>
      <c r="M106" s="35"/>
      <c r="N106" s="35"/>
      <c r="O106" s="92" t="s">
        <v>131</v>
      </c>
      <c r="P106" s="39"/>
      <c r="Q106" s="35"/>
      <c r="R106" s="35"/>
      <c r="S106" s="35"/>
      <c r="T106" s="40">
        <f t="shared" si="73"/>
        <v>0</v>
      </c>
      <c r="U106" s="35"/>
      <c r="V106" s="35"/>
      <c r="W106" s="35"/>
      <c r="X106" s="40">
        <f t="shared" si="74"/>
        <v>0</v>
      </c>
      <c r="Y106" s="35"/>
      <c r="Z106" s="35"/>
      <c r="AA106" s="99">
        <v>5606554</v>
      </c>
      <c r="AB106" s="40">
        <f t="shared" si="75"/>
        <v>5606554</v>
      </c>
      <c r="AC106" s="35"/>
      <c r="AD106" s="35"/>
      <c r="AE106" s="35"/>
      <c r="AF106" s="40">
        <f t="shared" si="76"/>
        <v>0</v>
      </c>
      <c r="AG106" s="40">
        <f t="shared" si="72"/>
        <v>5606554</v>
      </c>
      <c r="AH106" s="41">
        <f t="shared" si="77"/>
        <v>4.6392227132302837E-2</v>
      </c>
      <c r="AI106" s="42">
        <f t="shared" si="78"/>
        <v>3.0935790590561683E-3</v>
      </c>
    </row>
    <row r="107" spans="1:35" ht="22.5" outlineLevel="1">
      <c r="A107" s="16">
        <v>13</v>
      </c>
      <c r="B107" s="79" t="s">
        <v>223</v>
      </c>
      <c r="C107" s="96">
        <v>41891</v>
      </c>
      <c r="D107" s="95" t="s">
        <v>256</v>
      </c>
      <c r="E107" s="251"/>
      <c r="F107" s="98" t="s">
        <v>109</v>
      </c>
      <c r="G107" s="96">
        <v>41891</v>
      </c>
      <c r="H107" s="96">
        <v>41774</v>
      </c>
      <c r="I107" s="222"/>
      <c r="J107" s="99">
        <v>14155295</v>
      </c>
      <c r="K107" s="39"/>
      <c r="L107" s="35"/>
      <c r="M107" s="35"/>
      <c r="N107" s="35"/>
      <c r="O107" s="92" t="s">
        <v>131</v>
      </c>
      <c r="P107" s="39"/>
      <c r="Q107" s="35"/>
      <c r="R107" s="35"/>
      <c r="S107" s="35"/>
      <c r="T107" s="40">
        <f t="shared" si="73"/>
        <v>0</v>
      </c>
      <c r="U107" s="35"/>
      <c r="V107" s="35"/>
      <c r="W107" s="35"/>
      <c r="X107" s="40">
        <f t="shared" si="74"/>
        <v>0</v>
      </c>
      <c r="Y107" s="35"/>
      <c r="Z107" s="35"/>
      <c r="AA107" s="99">
        <v>14155295</v>
      </c>
      <c r="AB107" s="40">
        <f t="shared" si="75"/>
        <v>14155295</v>
      </c>
      <c r="AC107" s="35"/>
      <c r="AD107" s="35"/>
      <c r="AE107" s="35"/>
      <c r="AF107" s="40">
        <f t="shared" si="76"/>
        <v>0</v>
      </c>
      <c r="AG107" s="40">
        <f t="shared" si="72"/>
        <v>14155295</v>
      </c>
      <c r="AH107" s="41">
        <f t="shared" si="77"/>
        <v>0.11712999834920892</v>
      </c>
      <c r="AI107" s="42">
        <f t="shared" si="78"/>
        <v>7.8105952759506972E-3</v>
      </c>
    </row>
    <row r="108" spans="1:35" ht="22.5" outlineLevel="1">
      <c r="A108" s="16">
        <v>14</v>
      </c>
      <c r="B108" s="79" t="s">
        <v>224</v>
      </c>
      <c r="C108" s="96">
        <v>41891</v>
      </c>
      <c r="D108" s="95" t="s">
        <v>257</v>
      </c>
      <c r="E108" s="251"/>
      <c r="F108" s="98" t="s">
        <v>109</v>
      </c>
      <c r="G108" s="96">
        <v>41891</v>
      </c>
      <c r="H108" s="96">
        <v>41774</v>
      </c>
      <c r="I108" s="222"/>
      <c r="J108" s="99">
        <v>3000000</v>
      </c>
      <c r="K108" s="39"/>
      <c r="L108" s="35"/>
      <c r="M108" s="35"/>
      <c r="N108" s="35"/>
      <c r="O108" s="92" t="s">
        <v>131</v>
      </c>
      <c r="P108" s="39"/>
      <c r="Q108" s="35"/>
      <c r="R108" s="35"/>
      <c r="S108" s="35"/>
      <c r="T108" s="40">
        <f t="shared" si="73"/>
        <v>0</v>
      </c>
      <c r="U108" s="35"/>
      <c r="V108" s="35"/>
      <c r="W108" s="35"/>
      <c r="X108" s="40">
        <f t="shared" si="74"/>
        <v>0</v>
      </c>
      <c r="Y108" s="35"/>
      <c r="Z108" s="35"/>
      <c r="AA108" s="99">
        <v>3000000</v>
      </c>
      <c r="AB108" s="40">
        <f t="shared" si="75"/>
        <v>3000000</v>
      </c>
      <c r="AC108" s="35"/>
      <c r="AD108" s="35"/>
      <c r="AE108" s="35"/>
      <c r="AF108" s="40">
        <f t="shared" si="76"/>
        <v>0</v>
      </c>
      <c r="AG108" s="40">
        <f t="shared" si="72"/>
        <v>3000000</v>
      </c>
      <c r="AH108" s="41">
        <f t="shared" si="77"/>
        <v>2.4823925961813355E-2</v>
      </c>
      <c r="AI108" s="42">
        <f t="shared" si="78"/>
        <v>1.6553371602536077E-3</v>
      </c>
    </row>
    <row r="109" spans="1:35" outlineLevel="1">
      <c r="A109" s="16">
        <v>15</v>
      </c>
      <c r="B109" s="79" t="s">
        <v>225</v>
      </c>
      <c r="C109" s="96">
        <v>41891</v>
      </c>
      <c r="D109" s="95" t="s">
        <v>258</v>
      </c>
      <c r="E109" s="251"/>
      <c r="F109" s="98" t="s">
        <v>109</v>
      </c>
      <c r="G109" s="96">
        <v>41891</v>
      </c>
      <c r="H109" s="96">
        <v>41774</v>
      </c>
      <c r="I109" s="222"/>
      <c r="J109" s="99">
        <v>3000000</v>
      </c>
      <c r="K109" s="39"/>
      <c r="L109" s="35"/>
      <c r="M109" s="35"/>
      <c r="N109" s="35"/>
      <c r="O109" s="92" t="s">
        <v>131</v>
      </c>
      <c r="P109" s="39"/>
      <c r="Q109" s="35"/>
      <c r="R109" s="35"/>
      <c r="S109" s="35"/>
      <c r="T109" s="40">
        <f t="shared" si="73"/>
        <v>0</v>
      </c>
      <c r="U109" s="35"/>
      <c r="V109" s="35"/>
      <c r="W109" s="35"/>
      <c r="X109" s="40">
        <f t="shared" si="74"/>
        <v>0</v>
      </c>
      <c r="Y109" s="35"/>
      <c r="Z109" s="35"/>
      <c r="AA109" s="99">
        <v>3000000</v>
      </c>
      <c r="AB109" s="40">
        <f t="shared" si="75"/>
        <v>3000000</v>
      </c>
      <c r="AC109" s="35"/>
      <c r="AD109" s="35"/>
      <c r="AE109" s="35"/>
      <c r="AF109" s="40">
        <f t="shared" si="76"/>
        <v>0</v>
      </c>
      <c r="AG109" s="40">
        <f t="shared" si="72"/>
        <v>3000000</v>
      </c>
      <c r="AH109" s="41">
        <f t="shared" si="77"/>
        <v>2.4823925961813355E-2</v>
      </c>
      <c r="AI109" s="42">
        <f t="shared" si="78"/>
        <v>1.6553371602536077E-3</v>
      </c>
    </row>
    <row r="110" spans="1:35" outlineLevel="1">
      <c r="A110" s="16">
        <v>16</v>
      </c>
      <c r="B110" s="79" t="s">
        <v>226</v>
      </c>
      <c r="C110" s="96">
        <v>41891</v>
      </c>
      <c r="D110" s="95" t="s">
        <v>259</v>
      </c>
      <c r="E110" s="251"/>
      <c r="F110" s="98" t="s">
        <v>109</v>
      </c>
      <c r="G110" s="96">
        <v>41891</v>
      </c>
      <c r="H110" s="96">
        <v>41774</v>
      </c>
      <c r="I110" s="222"/>
      <c r="J110" s="99">
        <v>3000000</v>
      </c>
      <c r="K110" s="39"/>
      <c r="L110" s="35"/>
      <c r="M110" s="35"/>
      <c r="N110" s="35"/>
      <c r="O110" s="92" t="s">
        <v>131</v>
      </c>
      <c r="P110" s="39"/>
      <c r="Q110" s="35"/>
      <c r="R110" s="35"/>
      <c r="S110" s="35"/>
      <c r="T110" s="40">
        <f t="shared" si="73"/>
        <v>0</v>
      </c>
      <c r="U110" s="35"/>
      <c r="V110" s="35"/>
      <c r="W110" s="35"/>
      <c r="X110" s="40">
        <f t="shared" si="74"/>
        <v>0</v>
      </c>
      <c r="Y110" s="35"/>
      <c r="Z110" s="35"/>
      <c r="AA110" s="99">
        <v>3000000</v>
      </c>
      <c r="AB110" s="40">
        <f t="shared" si="75"/>
        <v>3000000</v>
      </c>
      <c r="AC110" s="35"/>
      <c r="AD110" s="35"/>
      <c r="AE110" s="35"/>
      <c r="AF110" s="40">
        <f t="shared" si="76"/>
        <v>0</v>
      </c>
      <c r="AG110" s="40">
        <f t="shared" si="72"/>
        <v>3000000</v>
      </c>
      <c r="AH110" s="41">
        <f t="shared" si="77"/>
        <v>2.4823925961813355E-2</v>
      </c>
      <c r="AI110" s="42">
        <f t="shared" si="78"/>
        <v>1.6553371602536077E-3</v>
      </c>
    </row>
    <row r="111" spans="1:35" ht="22.5" outlineLevel="1">
      <c r="A111" s="16">
        <v>17</v>
      </c>
      <c r="B111" s="79" t="s">
        <v>227</v>
      </c>
      <c r="C111" s="96">
        <v>41891</v>
      </c>
      <c r="D111" s="95" t="s">
        <v>260</v>
      </c>
      <c r="E111" s="251"/>
      <c r="F111" s="98" t="s">
        <v>109</v>
      </c>
      <c r="G111" s="96">
        <v>41891</v>
      </c>
      <c r="H111" s="96">
        <v>41774</v>
      </c>
      <c r="I111" s="222"/>
      <c r="J111" s="99">
        <v>3000000</v>
      </c>
      <c r="K111" s="39"/>
      <c r="L111" s="35"/>
      <c r="M111" s="35"/>
      <c r="N111" s="35"/>
      <c r="O111" s="92" t="s">
        <v>131</v>
      </c>
      <c r="P111" s="39"/>
      <c r="Q111" s="35"/>
      <c r="R111" s="35"/>
      <c r="S111" s="35"/>
      <c r="T111" s="40">
        <f t="shared" si="73"/>
        <v>0</v>
      </c>
      <c r="U111" s="35"/>
      <c r="V111" s="35"/>
      <c r="W111" s="35"/>
      <c r="X111" s="40">
        <f t="shared" si="74"/>
        <v>0</v>
      </c>
      <c r="Y111" s="35"/>
      <c r="Z111" s="35"/>
      <c r="AA111" s="99">
        <v>3000000</v>
      </c>
      <c r="AB111" s="40">
        <f t="shared" si="75"/>
        <v>3000000</v>
      </c>
      <c r="AC111" s="35"/>
      <c r="AD111" s="35"/>
      <c r="AE111" s="35"/>
      <c r="AF111" s="40">
        <f t="shared" si="76"/>
        <v>0</v>
      </c>
      <c r="AG111" s="40">
        <f t="shared" si="72"/>
        <v>3000000</v>
      </c>
      <c r="AH111" s="41">
        <f t="shared" si="77"/>
        <v>2.4823925961813355E-2</v>
      </c>
      <c r="AI111" s="42">
        <f t="shared" si="78"/>
        <v>1.6553371602536077E-3</v>
      </c>
    </row>
    <row r="112" spans="1:35" outlineLevel="1">
      <c r="A112" s="16">
        <v>18</v>
      </c>
      <c r="B112" s="79" t="s">
        <v>228</v>
      </c>
      <c r="C112" s="96">
        <v>41891</v>
      </c>
      <c r="D112" s="95" t="s">
        <v>261</v>
      </c>
      <c r="E112" s="251"/>
      <c r="F112" s="98" t="s">
        <v>109</v>
      </c>
      <c r="G112" s="96">
        <v>41891</v>
      </c>
      <c r="H112" s="96">
        <v>41774</v>
      </c>
      <c r="I112" s="222"/>
      <c r="J112" s="99">
        <v>3000000</v>
      </c>
      <c r="K112" s="39"/>
      <c r="L112" s="35"/>
      <c r="M112" s="35"/>
      <c r="N112" s="35"/>
      <c r="O112" s="92" t="s">
        <v>131</v>
      </c>
      <c r="P112" s="39"/>
      <c r="Q112" s="35"/>
      <c r="R112" s="35"/>
      <c r="S112" s="35"/>
      <c r="T112" s="40">
        <f t="shared" si="73"/>
        <v>0</v>
      </c>
      <c r="U112" s="35"/>
      <c r="V112" s="35"/>
      <c r="W112" s="35"/>
      <c r="X112" s="40">
        <f t="shared" si="74"/>
        <v>0</v>
      </c>
      <c r="Y112" s="35"/>
      <c r="Z112" s="35"/>
      <c r="AA112" s="99">
        <v>3000000</v>
      </c>
      <c r="AB112" s="40">
        <f t="shared" si="75"/>
        <v>3000000</v>
      </c>
      <c r="AC112" s="35"/>
      <c r="AD112" s="35"/>
      <c r="AE112" s="35"/>
      <c r="AF112" s="40">
        <f t="shared" si="76"/>
        <v>0</v>
      </c>
      <c r="AG112" s="40">
        <f t="shared" si="72"/>
        <v>3000000</v>
      </c>
      <c r="AH112" s="41">
        <f t="shared" si="77"/>
        <v>2.4823925961813355E-2</v>
      </c>
      <c r="AI112" s="42">
        <f t="shared" si="78"/>
        <v>1.6553371602536077E-3</v>
      </c>
    </row>
    <row r="113" spans="1:35" outlineLevel="1">
      <c r="A113" s="16">
        <v>19</v>
      </c>
      <c r="B113" s="79" t="s">
        <v>229</v>
      </c>
      <c r="C113" s="96">
        <v>41891</v>
      </c>
      <c r="D113" s="95" t="s">
        <v>262</v>
      </c>
      <c r="E113" s="251"/>
      <c r="F113" s="98" t="s">
        <v>109</v>
      </c>
      <c r="G113" s="96">
        <v>41891</v>
      </c>
      <c r="H113" s="96">
        <v>41774</v>
      </c>
      <c r="I113" s="222"/>
      <c r="J113" s="99">
        <v>3000000</v>
      </c>
      <c r="K113" s="39"/>
      <c r="L113" s="35"/>
      <c r="M113" s="35"/>
      <c r="N113" s="35"/>
      <c r="O113" s="92" t="s">
        <v>131</v>
      </c>
      <c r="P113" s="39"/>
      <c r="Q113" s="35"/>
      <c r="R113" s="35"/>
      <c r="S113" s="35"/>
      <c r="T113" s="40">
        <f t="shared" si="73"/>
        <v>0</v>
      </c>
      <c r="U113" s="35"/>
      <c r="V113" s="35"/>
      <c r="W113" s="35"/>
      <c r="X113" s="40">
        <f t="shared" si="74"/>
        <v>0</v>
      </c>
      <c r="Y113" s="35"/>
      <c r="Z113" s="35"/>
      <c r="AA113" s="99">
        <v>3000000</v>
      </c>
      <c r="AB113" s="40">
        <f t="shared" si="75"/>
        <v>3000000</v>
      </c>
      <c r="AC113" s="35"/>
      <c r="AD113" s="35"/>
      <c r="AE113" s="35"/>
      <c r="AF113" s="40">
        <f t="shared" si="76"/>
        <v>0</v>
      </c>
      <c r="AG113" s="40">
        <f t="shared" si="72"/>
        <v>3000000</v>
      </c>
      <c r="AH113" s="41">
        <f t="shared" si="77"/>
        <v>2.4823925961813355E-2</v>
      </c>
      <c r="AI113" s="42">
        <f t="shared" si="78"/>
        <v>1.6553371602536077E-3</v>
      </c>
    </row>
    <row r="114" spans="1:35" outlineLevel="1">
      <c r="A114" s="16">
        <v>20</v>
      </c>
      <c r="B114" s="79" t="s">
        <v>230</v>
      </c>
      <c r="C114" s="96">
        <v>41891</v>
      </c>
      <c r="D114" s="95" t="s">
        <v>263</v>
      </c>
      <c r="E114" s="251"/>
      <c r="F114" s="98" t="s">
        <v>109</v>
      </c>
      <c r="G114" s="96">
        <v>41891</v>
      </c>
      <c r="H114" s="96">
        <v>41774</v>
      </c>
      <c r="I114" s="222"/>
      <c r="J114" s="99">
        <v>3000000</v>
      </c>
      <c r="K114" s="39"/>
      <c r="L114" s="35"/>
      <c r="M114" s="35"/>
      <c r="N114" s="35"/>
      <c r="O114" s="92" t="s">
        <v>131</v>
      </c>
      <c r="P114" s="39"/>
      <c r="Q114" s="35"/>
      <c r="R114" s="35"/>
      <c r="S114" s="35"/>
      <c r="T114" s="40">
        <f t="shared" si="73"/>
        <v>0</v>
      </c>
      <c r="U114" s="35"/>
      <c r="V114" s="35"/>
      <c r="W114" s="35"/>
      <c r="X114" s="40">
        <f t="shared" si="74"/>
        <v>0</v>
      </c>
      <c r="Y114" s="35"/>
      <c r="Z114" s="35"/>
      <c r="AA114" s="99">
        <v>3000000</v>
      </c>
      <c r="AB114" s="40">
        <f t="shared" si="75"/>
        <v>3000000</v>
      </c>
      <c r="AC114" s="35"/>
      <c r="AD114" s="35"/>
      <c r="AE114" s="35"/>
      <c r="AF114" s="40">
        <f t="shared" si="76"/>
        <v>0</v>
      </c>
      <c r="AG114" s="40">
        <f t="shared" si="72"/>
        <v>3000000</v>
      </c>
      <c r="AH114" s="41">
        <f t="shared" si="77"/>
        <v>2.4823925961813355E-2</v>
      </c>
      <c r="AI114" s="42">
        <f t="shared" si="78"/>
        <v>1.6553371602536077E-3</v>
      </c>
    </row>
    <row r="115" spans="1:35" outlineLevel="1">
      <c r="A115" s="16">
        <v>21</v>
      </c>
      <c r="B115" s="79" t="s">
        <v>231</v>
      </c>
      <c r="C115" s="96">
        <v>41891</v>
      </c>
      <c r="D115" s="95" t="s">
        <v>264</v>
      </c>
      <c r="E115" s="251"/>
      <c r="F115" s="98" t="s">
        <v>109</v>
      </c>
      <c r="G115" s="96">
        <v>41891</v>
      </c>
      <c r="H115" s="96">
        <v>41774</v>
      </c>
      <c r="I115" s="222"/>
      <c r="J115" s="99">
        <v>3000000</v>
      </c>
      <c r="K115" s="39"/>
      <c r="L115" s="35"/>
      <c r="M115" s="35"/>
      <c r="N115" s="35"/>
      <c r="O115" s="92" t="s">
        <v>131</v>
      </c>
      <c r="P115" s="39"/>
      <c r="Q115" s="35"/>
      <c r="R115" s="35"/>
      <c r="S115" s="35"/>
      <c r="T115" s="40">
        <f t="shared" si="73"/>
        <v>0</v>
      </c>
      <c r="U115" s="35"/>
      <c r="V115" s="35"/>
      <c r="W115" s="35"/>
      <c r="X115" s="40">
        <f t="shared" si="74"/>
        <v>0</v>
      </c>
      <c r="Y115" s="35"/>
      <c r="Z115" s="35"/>
      <c r="AA115" s="99">
        <v>3000000</v>
      </c>
      <c r="AB115" s="40">
        <f t="shared" si="75"/>
        <v>3000000</v>
      </c>
      <c r="AC115" s="35"/>
      <c r="AD115" s="35"/>
      <c r="AE115" s="35"/>
      <c r="AF115" s="40">
        <f t="shared" si="76"/>
        <v>0</v>
      </c>
      <c r="AG115" s="40">
        <f t="shared" si="72"/>
        <v>3000000</v>
      </c>
      <c r="AH115" s="41">
        <f t="shared" si="77"/>
        <v>2.4823925961813355E-2</v>
      </c>
      <c r="AI115" s="42">
        <f t="shared" si="78"/>
        <v>1.6553371602536077E-3</v>
      </c>
    </row>
    <row r="116" spans="1:35" outlineLevel="1">
      <c r="A116" s="16">
        <v>22</v>
      </c>
      <c r="B116" s="79" t="s">
        <v>232</v>
      </c>
      <c r="C116" s="96">
        <v>41891</v>
      </c>
      <c r="D116" s="95" t="s">
        <v>265</v>
      </c>
      <c r="E116" s="251"/>
      <c r="F116" s="98" t="s">
        <v>109</v>
      </c>
      <c r="G116" s="96">
        <v>41891</v>
      </c>
      <c r="H116" s="96">
        <v>41774</v>
      </c>
      <c r="I116" s="222"/>
      <c r="J116" s="99">
        <v>3000000</v>
      </c>
      <c r="K116" s="39"/>
      <c r="L116" s="35"/>
      <c r="M116" s="35"/>
      <c r="N116" s="35"/>
      <c r="O116" s="92" t="s">
        <v>131</v>
      </c>
      <c r="P116" s="39"/>
      <c r="Q116" s="35"/>
      <c r="R116" s="35"/>
      <c r="S116" s="35"/>
      <c r="T116" s="40">
        <f t="shared" si="73"/>
        <v>0</v>
      </c>
      <c r="U116" s="35"/>
      <c r="V116" s="35"/>
      <c r="W116" s="35"/>
      <c r="X116" s="40">
        <f t="shared" si="74"/>
        <v>0</v>
      </c>
      <c r="Y116" s="35"/>
      <c r="Z116" s="35"/>
      <c r="AA116" s="99">
        <v>3000000</v>
      </c>
      <c r="AB116" s="40">
        <f t="shared" si="75"/>
        <v>3000000</v>
      </c>
      <c r="AC116" s="35"/>
      <c r="AD116" s="35"/>
      <c r="AE116" s="35"/>
      <c r="AF116" s="40">
        <f t="shared" si="76"/>
        <v>0</v>
      </c>
      <c r="AG116" s="40">
        <f t="shared" si="72"/>
        <v>3000000</v>
      </c>
      <c r="AH116" s="41">
        <f t="shared" si="77"/>
        <v>2.4823925961813355E-2</v>
      </c>
      <c r="AI116" s="42">
        <f t="shared" si="78"/>
        <v>1.6553371602536077E-3</v>
      </c>
    </row>
    <row r="117" spans="1:35" ht="22.5" outlineLevel="1">
      <c r="A117" s="16">
        <v>23</v>
      </c>
      <c r="B117" s="79" t="s">
        <v>233</v>
      </c>
      <c r="C117" s="96">
        <v>41891</v>
      </c>
      <c r="D117" s="95" t="s">
        <v>266</v>
      </c>
      <c r="E117" s="251"/>
      <c r="F117" s="98" t="s">
        <v>109</v>
      </c>
      <c r="G117" s="96">
        <v>41891</v>
      </c>
      <c r="H117" s="96">
        <v>41774</v>
      </c>
      <c r="I117" s="222"/>
      <c r="J117" s="99">
        <v>3000000</v>
      </c>
      <c r="K117" s="39"/>
      <c r="L117" s="35"/>
      <c r="M117" s="35"/>
      <c r="N117" s="35"/>
      <c r="O117" s="92" t="s">
        <v>131</v>
      </c>
      <c r="P117" s="39"/>
      <c r="Q117" s="35"/>
      <c r="R117" s="35"/>
      <c r="S117" s="35"/>
      <c r="T117" s="40">
        <f t="shared" si="73"/>
        <v>0</v>
      </c>
      <c r="U117" s="35"/>
      <c r="V117" s="35"/>
      <c r="W117" s="35"/>
      <c r="X117" s="40">
        <f t="shared" si="74"/>
        <v>0</v>
      </c>
      <c r="Y117" s="35"/>
      <c r="Z117" s="35"/>
      <c r="AA117" s="99">
        <v>3000000</v>
      </c>
      <c r="AB117" s="40">
        <f t="shared" si="75"/>
        <v>3000000</v>
      </c>
      <c r="AC117" s="35"/>
      <c r="AD117" s="35"/>
      <c r="AE117" s="35"/>
      <c r="AF117" s="40">
        <f t="shared" si="76"/>
        <v>0</v>
      </c>
      <c r="AG117" s="40">
        <f t="shared" si="72"/>
        <v>3000000</v>
      </c>
      <c r="AH117" s="41">
        <f t="shared" si="77"/>
        <v>2.4823925961813355E-2</v>
      </c>
      <c r="AI117" s="42">
        <f t="shared" si="78"/>
        <v>1.6553371602536077E-3</v>
      </c>
    </row>
    <row r="118" spans="1:35" ht="22.5" outlineLevel="1">
      <c r="A118" s="16">
        <v>24</v>
      </c>
      <c r="B118" s="79" t="s">
        <v>234</v>
      </c>
      <c r="C118" s="96">
        <v>41891</v>
      </c>
      <c r="D118" s="95" t="s">
        <v>267</v>
      </c>
      <c r="E118" s="251"/>
      <c r="F118" s="98" t="s">
        <v>109</v>
      </c>
      <c r="G118" s="96">
        <v>41891</v>
      </c>
      <c r="H118" s="96">
        <v>41774</v>
      </c>
      <c r="I118" s="222"/>
      <c r="J118" s="99">
        <v>3000000</v>
      </c>
      <c r="K118" s="39"/>
      <c r="L118" s="35"/>
      <c r="M118" s="35"/>
      <c r="N118" s="35"/>
      <c r="O118" s="92" t="s">
        <v>131</v>
      </c>
      <c r="P118" s="39"/>
      <c r="Q118" s="35"/>
      <c r="R118" s="35"/>
      <c r="S118" s="35"/>
      <c r="T118" s="40">
        <f t="shared" si="73"/>
        <v>0</v>
      </c>
      <c r="U118" s="35"/>
      <c r="V118" s="35"/>
      <c r="W118" s="35"/>
      <c r="X118" s="40">
        <f t="shared" si="74"/>
        <v>0</v>
      </c>
      <c r="Y118" s="35"/>
      <c r="Z118" s="35"/>
      <c r="AA118" s="99">
        <v>3000000</v>
      </c>
      <c r="AB118" s="40">
        <f t="shared" si="75"/>
        <v>3000000</v>
      </c>
      <c r="AC118" s="35"/>
      <c r="AD118" s="35"/>
      <c r="AE118" s="35"/>
      <c r="AF118" s="40">
        <f t="shared" si="76"/>
        <v>0</v>
      </c>
      <c r="AG118" s="40">
        <f t="shared" si="72"/>
        <v>3000000</v>
      </c>
      <c r="AH118" s="41">
        <f t="shared" si="77"/>
        <v>2.4823925961813355E-2</v>
      </c>
      <c r="AI118" s="42">
        <f t="shared" si="78"/>
        <v>1.6553371602536077E-3</v>
      </c>
    </row>
    <row r="119" spans="1:35" ht="22.5" outlineLevel="1">
      <c r="A119" s="16">
        <v>25</v>
      </c>
      <c r="B119" s="79" t="s">
        <v>235</v>
      </c>
      <c r="C119" s="96">
        <v>41891</v>
      </c>
      <c r="D119" s="95" t="s">
        <v>268</v>
      </c>
      <c r="E119" s="251"/>
      <c r="F119" s="98" t="s">
        <v>109</v>
      </c>
      <c r="G119" s="96">
        <v>41891</v>
      </c>
      <c r="H119" s="96">
        <v>41774</v>
      </c>
      <c r="I119" s="222"/>
      <c r="J119" s="99">
        <v>3000000</v>
      </c>
      <c r="K119" s="39"/>
      <c r="L119" s="35"/>
      <c r="M119" s="35"/>
      <c r="N119" s="35"/>
      <c r="O119" s="92" t="s">
        <v>131</v>
      </c>
      <c r="P119" s="39"/>
      <c r="Q119" s="35"/>
      <c r="R119" s="35"/>
      <c r="S119" s="35"/>
      <c r="T119" s="40">
        <f t="shared" si="73"/>
        <v>0</v>
      </c>
      <c r="U119" s="35"/>
      <c r="V119" s="35"/>
      <c r="W119" s="35"/>
      <c r="X119" s="40">
        <f t="shared" si="74"/>
        <v>0</v>
      </c>
      <c r="Y119" s="35"/>
      <c r="Z119" s="35"/>
      <c r="AA119" s="99">
        <v>3000000</v>
      </c>
      <c r="AB119" s="40">
        <f t="shared" si="75"/>
        <v>3000000</v>
      </c>
      <c r="AC119" s="35"/>
      <c r="AD119" s="35"/>
      <c r="AE119" s="35"/>
      <c r="AF119" s="40">
        <f t="shared" si="76"/>
        <v>0</v>
      </c>
      <c r="AG119" s="40">
        <f t="shared" si="72"/>
        <v>3000000</v>
      </c>
      <c r="AH119" s="41">
        <f t="shared" si="77"/>
        <v>2.4823925961813355E-2</v>
      </c>
      <c r="AI119" s="42">
        <f t="shared" si="78"/>
        <v>1.6553371602536077E-3</v>
      </c>
    </row>
    <row r="120" spans="1:35" outlineLevel="1">
      <c r="A120" s="16">
        <v>26</v>
      </c>
      <c r="B120" s="79" t="s">
        <v>236</v>
      </c>
      <c r="C120" s="96">
        <v>41891</v>
      </c>
      <c r="D120" s="95" t="s">
        <v>269</v>
      </c>
      <c r="E120" s="251"/>
      <c r="F120" s="98" t="s">
        <v>109</v>
      </c>
      <c r="G120" s="96">
        <v>41891</v>
      </c>
      <c r="H120" s="96">
        <v>41774</v>
      </c>
      <c r="I120" s="222"/>
      <c r="J120" s="99">
        <v>3000000</v>
      </c>
      <c r="K120" s="39"/>
      <c r="L120" s="35"/>
      <c r="M120" s="35"/>
      <c r="N120" s="35"/>
      <c r="O120" s="92" t="s">
        <v>131</v>
      </c>
      <c r="P120" s="39"/>
      <c r="Q120" s="35"/>
      <c r="R120" s="35"/>
      <c r="S120" s="35"/>
      <c r="T120" s="40">
        <f t="shared" si="73"/>
        <v>0</v>
      </c>
      <c r="U120" s="35"/>
      <c r="V120" s="35"/>
      <c r="W120" s="35"/>
      <c r="X120" s="40">
        <f t="shared" si="74"/>
        <v>0</v>
      </c>
      <c r="Y120" s="35"/>
      <c r="Z120" s="35"/>
      <c r="AA120" s="99">
        <v>3000000</v>
      </c>
      <c r="AB120" s="40">
        <f t="shared" si="75"/>
        <v>3000000</v>
      </c>
      <c r="AC120" s="35"/>
      <c r="AD120" s="35"/>
      <c r="AE120" s="35"/>
      <c r="AF120" s="40">
        <f t="shared" si="76"/>
        <v>0</v>
      </c>
      <c r="AG120" s="40">
        <f t="shared" si="72"/>
        <v>3000000</v>
      </c>
      <c r="AH120" s="41">
        <f t="shared" si="77"/>
        <v>2.4823925961813355E-2</v>
      </c>
      <c r="AI120" s="42">
        <f t="shared" si="78"/>
        <v>1.6553371602536077E-3</v>
      </c>
    </row>
    <row r="121" spans="1:35" outlineLevel="1">
      <c r="A121" s="16">
        <v>27</v>
      </c>
      <c r="B121" s="79" t="s">
        <v>237</v>
      </c>
      <c r="C121" s="96">
        <v>41891</v>
      </c>
      <c r="D121" s="95" t="s">
        <v>270</v>
      </c>
      <c r="E121" s="251"/>
      <c r="F121" s="98" t="s">
        <v>109</v>
      </c>
      <c r="G121" s="96">
        <v>41891</v>
      </c>
      <c r="H121" s="96">
        <v>41774</v>
      </c>
      <c r="I121" s="222"/>
      <c r="J121" s="99">
        <v>3000000</v>
      </c>
      <c r="K121" s="39"/>
      <c r="L121" s="35"/>
      <c r="M121" s="35"/>
      <c r="N121" s="35"/>
      <c r="O121" s="92" t="s">
        <v>131</v>
      </c>
      <c r="P121" s="39"/>
      <c r="Q121" s="35"/>
      <c r="R121" s="35"/>
      <c r="S121" s="35"/>
      <c r="T121" s="40">
        <f t="shared" si="73"/>
        <v>0</v>
      </c>
      <c r="U121" s="35"/>
      <c r="V121" s="35"/>
      <c r="W121" s="35"/>
      <c r="X121" s="40">
        <f t="shared" si="74"/>
        <v>0</v>
      </c>
      <c r="Y121" s="35"/>
      <c r="Z121" s="35"/>
      <c r="AA121" s="99">
        <v>3000000</v>
      </c>
      <c r="AB121" s="40">
        <f t="shared" si="75"/>
        <v>3000000</v>
      </c>
      <c r="AC121" s="35"/>
      <c r="AD121" s="35"/>
      <c r="AE121" s="35"/>
      <c r="AF121" s="40">
        <f t="shared" si="76"/>
        <v>0</v>
      </c>
      <c r="AG121" s="40">
        <f t="shared" si="72"/>
        <v>3000000</v>
      </c>
      <c r="AH121" s="41">
        <f t="shared" si="77"/>
        <v>2.4823925961813355E-2</v>
      </c>
      <c r="AI121" s="42">
        <f t="shared" si="78"/>
        <v>1.6553371602536077E-3</v>
      </c>
    </row>
    <row r="122" spans="1:35" outlineLevel="1">
      <c r="A122" s="16">
        <v>28</v>
      </c>
      <c r="B122" s="79" t="s">
        <v>238</v>
      </c>
      <c r="C122" s="96">
        <v>41891</v>
      </c>
      <c r="D122" s="95" t="s">
        <v>271</v>
      </c>
      <c r="E122" s="251"/>
      <c r="F122" s="98" t="s">
        <v>109</v>
      </c>
      <c r="G122" s="96">
        <v>41891</v>
      </c>
      <c r="H122" s="96">
        <v>41774</v>
      </c>
      <c r="I122" s="222"/>
      <c r="J122" s="99">
        <v>3000000</v>
      </c>
      <c r="K122" s="39"/>
      <c r="L122" s="35"/>
      <c r="M122" s="35"/>
      <c r="N122" s="35"/>
      <c r="O122" s="92" t="s">
        <v>131</v>
      </c>
      <c r="P122" s="39"/>
      <c r="Q122" s="35"/>
      <c r="R122" s="35"/>
      <c r="S122" s="35"/>
      <c r="T122" s="40">
        <f t="shared" si="73"/>
        <v>0</v>
      </c>
      <c r="U122" s="35"/>
      <c r="V122" s="35"/>
      <c r="W122" s="35"/>
      <c r="X122" s="40">
        <f t="shared" si="74"/>
        <v>0</v>
      </c>
      <c r="Y122" s="35"/>
      <c r="Z122" s="35"/>
      <c r="AA122" s="99">
        <v>3000000</v>
      </c>
      <c r="AB122" s="40">
        <f t="shared" si="75"/>
        <v>3000000</v>
      </c>
      <c r="AC122" s="35"/>
      <c r="AD122" s="35"/>
      <c r="AE122" s="35"/>
      <c r="AF122" s="40">
        <f t="shared" si="76"/>
        <v>0</v>
      </c>
      <c r="AG122" s="40">
        <f t="shared" si="72"/>
        <v>3000000</v>
      </c>
      <c r="AH122" s="41">
        <f t="shared" si="77"/>
        <v>2.4823925961813355E-2</v>
      </c>
      <c r="AI122" s="42">
        <f t="shared" si="78"/>
        <v>1.6553371602536077E-3</v>
      </c>
    </row>
    <row r="123" spans="1:35" ht="22.5" outlineLevel="1">
      <c r="A123" s="16">
        <v>29</v>
      </c>
      <c r="B123" s="79" t="s">
        <v>239</v>
      </c>
      <c r="C123" s="96">
        <v>41891</v>
      </c>
      <c r="D123" s="95" t="s">
        <v>272</v>
      </c>
      <c r="E123" s="251"/>
      <c r="F123" s="98" t="s">
        <v>109</v>
      </c>
      <c r="G123" s="96">
        <v>41891</v>
      </c>
      <c r="H123" s="96">
        <v>41774</v>
      </c>
      <c r="I123" s="222"/>
      <c r="J123" s="99">
        <v>3000000</v>
      </c>
      <c r="K123" s="39"/>
      <c r="L123" s="35"/>
      <c r="M123" s="35"/>
      <c r="N123" s="35"/>
      <c r="O123" s="92" t="s">
        <v>131</v>
      </c>
      <c r="P123" s="39"/>
      <c r="Q123" s="35"/>
      <c r="R123" s="35"/>
      <c r="S123" s="35"/>
      <c r="T123" s="40">
        <f t="shared" si="73"/>
        <v>0</v>
      </c>
      <c r="U123" s="35"/>
      <c r="V123" s="35"/>
      <c r="W123" s="35"/>
      <c r="X123" s="40">
        <f t="shared" si="74"/>
        <v>0</v>
      </c>
      <c r="Y123" s="35"/>
      <c r="Z123" s="35"/>
      <c r="AA123" s="99">
        <v>3000000</v>
      </c>
      <c r="AB123" s="40">
        <f t="shared" si="75"/>
        <v>3000000</v>
      </c>
      <c r="AC123" s="35"/>
      <c r="AD123" s="35"/>
      <c r="AE123" s="35"/>
      <c r="AF123" s="40">
        <f t="shared" si="76"/>
        <v>0</v>
      </c>
      <c r="AG123" s="40">
        <f t="shared" si="72"/>
        <v>3000000</v>
      </c>
      <c r="AH123" s="41">
        <f t="shared" si="77"/>
        <v>2.4823925961813355E-2</v>
      </c>
      <c r="AI123" s="42">
        <f t="shared" si="78"/>
        <v>1.6553371602536077E-3</v>
      </c>
    </row>
    <row r="124" spans="1:35" ht="22.5" outlineLevel="1">
      <c r="A124" s="16">
        <v>30</v>
      </c>
      <c r="B124" s="79" t="s">
        <v>240</v>
      </c>
      <c r="C124" s="96">
        <v>41891</v>
      </c>
      <c r="D124" s="95" t="s">
        <v>273</v>
      </c>
      <c r="E124" s="251"/>
      <c r="F124" s="98" t="s">
        <v>109</v>
      </c>
      <c r="G124" s="96">
        <v>41891</v>
      </c>
      <c r="H124" s="96">
        <v>41774</v>
      </c>
      <c r="I124" s="222"/>
      <c r="J124" s="99">
        <v>3000000</v>
      </c>
      <c r="K124" s="39"/>
      <c r="L124" s="35"/>
      <c r="M124" s="35"/>
      <c r="N124" s="35"/>
      <c r="O124" s="92" t="s">
        <v>131</v>
      </c>
      <c r="P124" s="39"/>
      <c r="Q124" s="35"/>
      <c r="R124" s="35"/>
      <c r="S124" s="35"/>
      <c r="T124" s="40">
        <f t="shared" si="73"/>
        <v>0</v>
      </c>
      <c r="U124" s="35"/>
      <c r="V124" s="35"/>
      <c r="W124" s="35"/>
      <c r="X124" s="40">
        <f t="shared" si="74"/>
        <v>0</v>
      </c>
      <c r="Y124" s="35"/>
      <c r="Z124" s="35"/>
      <c r="AA124" s="99">
        <v>3000000</v>
      </c>
      <c r="AB124" s="40">
        <f t="shared" si="75"/>
        <v>3000000</v>
      </c>
      <c r="AC124" s="35"/>
      <c r="AD124" s="35"/>
      <c r="AE124" s="35"/>
      <c r="AF124" s="40">
        <f t="shared" si="76"/>
        <v>0</v>
      </c>
      <c r="AG124" s="40">
        <f t="shared" si="72"/>
        <v>3000000</v>
      </c>
      <c r="AH124" s="41">
        <f t="shared" si="77"/>
        <v>2.4823925961813355E-2</v>
      </c>
      <c r="AI124" s="42">
        <f t="shared" si="78"/>
        <v>1.6553371602536077E-3</v>
      </c>
    </row>
    <row r="125" spans="1:35" ht="22.5" outlineLevel="1">
      <c r="A125" s="16">
        <v>31</v>
      </c>
      <c r="B125" s="79" t="s">
        <v>241</v>
      </c>
      <c r="C125" s="96">
        <v>41891</v>
      </c>
      <c r="D125" s="95" t="s">
        <v>274</v>
      </c>
      <c r="E125" s="251"/>
      <c r="F125" s="98" t="s">
        <v>109</v>
      </c>
      <c r="G125" s="96">
        <v>41891</v>
      </c>
      <c r="H125" s="96">
        <v>41774</v>
      </c>
      <c r="I125" s="222"/>
      <c r="J125" s="99">
        <v>3000000</v>
      </c>
      <c r="K125" s="39"/>
      <c r="L125" s="35"/>
      <c r="M125" s="35"/>
      <c r="N125" s="35"/>
      <c r="O125" s="92" t="s">
        <v>131</v>
      </c>
      <c r="P125" s="39"/>
      <c r="Q125" s="35"/>
      <c r="R125" s="35"/>
      <c r="S125" s="35"/>
      <c r="T125" s="40">
        <f t="shared" si="73"/>
        <v>0</v>
      </c>
      <c r="U125" s="35"/>
      <c r="V125" s="35"/>
      <c r="W125" s="35"/>
      <c r="X125" s="40">
        <f t="shared" si="74"/>
        <v>0</v>
      </c>
      <c r="Y125" s="35"/>
      <c r="Z125" s="35"/>
      <c r="AA125" s="99">
        <v>3000000</v>
      </c>
      <c r="AB125" s="40">
        <f t="shared" si="75"/>
        <v>3000000</v>
      </c>
      <c r="AC125" s="35"/>
      <c r="AD125" s="35"/>
      <c r="AE125" s="35"/>
      <c r="AF125" s="40">
        <f t="shared" si="76"/>
        <v>0</v>
      </c>
      <c r="AG125" s="40">
        <f t="shared" si="72"/>
        <v>3000000</v>
      </c>
      <c r="AH125" s="41">
        <f t="shared" si="77"/>
        <v>2.4823925961813355E-2</v>
      </c>
      <c r="AI125" s="42">
        <f t="shared" si="78"/>
        <v>1.6553371602536077E-3</v>
      </c>
    </row>
    <row r="126" spans="1:35" outlineLevel="1">
      <c r="A126" s="16">
        <v>32</v>
      </c>
      <c r="B126" s="79" t="s">
        <v>242</v>
      </c>
      <c r="C126" s="96">
        <v>41891</v>
      </c>
      <c r="D126" s="95" t="s">
        <v>275</v>
      </c>
      <c r="E126" s="251"/>
      <c r="F126" s="98" t="s">
        <v>109</v>
      </c>
      <c r="G126" s="96">
        <v>41891</v>
      </c>
      <c r="H126" s="96">
        <v>41774</v>
      </c>
      <c r="I126" s="222"/>
      <c r="J126" s="99">
        <v>3000000</v>
      </c>
      <c r="K126" s="39"/>
      <c r="L126" s="35"/>
      <c r="M126" s="35"/>
      <c r="N126" s="35"/>
      <c r="O126" s="92" t="s">
        <v>131</v>
      </c>
      <c r="P126" s="39"/>
      <c r="Q126" s="35"/>
      <c r="R126" s="35"/>
      <c r="S126" s="35"/>
      <c r="T126" s="40">
        <f t="shared" si="73"/>
        <v>0</v>
      </c>
      <c r="U126" s="35"/>
      <c r="V126" s="35"/>
      <c r="W126" s="35"/>
      <c r="X126" s="40">
        <f t="shared" si="74"/>
        <v>0</v>
      </c>
      <c r="Y126" s="35"/>
      <c r="Z126" s="35"/>
      <c r="AA126" s="99">
        <v>3000000</v>
      </c>
      <c r="AB126" s="40">
        <f t="shared" si="75"/>
        <v>3000000</v>
      </c>
      <c r="AC126" s="35"/>
      <c r="AD126" s="35"/>
      <c r="AE126" s="35"/>
      <c r="AF126" s="40">
        <f t="shared" si="76"/>
        <v>0</v>
      </c>
      <c r="AG126" s="40">
        <f t="shared" si="72"/>
        <v>3000000</v>
      </c>
      <c r="AH126" s="41">
        <f t="shared" si="77"/>
        <v>2.4823925961813355E-2</v>
      </c>
      <c r="AI126" s="42">
        <f t="shared" si="78"/>
        <v>1.6553371602536077E-3</v>
      </c>
    </row>
    <row r="127" spans="1:35" ht="22.5" outlineLevel="1">
      <c r="A127" s="119">
        <v>33</v>
      </c>
      <c r="B127" s="120" t="s">
        <v>243</v>
      </c>
      <c r="C127" s="146">
        <v>41891</v>
      </c>
      <c r="D127" s="147" t="s">
        <v>276</v>
      </c>
      <c r="E127" s="251"/>
      <c r="F127" s="131" t="s">
        <v>109</v>
      </c>
      <c r="G127" s="146">
        <v>41891</v>
      </c>
      <c r="H127" s="146">
        <v>41774</v>
      </c>
      <c r="I127" s="222"/>
      <c r="J127" s="99">
        <v>3000000</v>
      </c>
      <c r="K127" s="39"/>
      <c r="L127" s="35"/>
      <c r="M127" s="35"/>
      <c r="N127" s="35"/>
      <c r="O127" s="92" t="s">
        <v>131</v>
      </c>
      <c r="P127" s="39"/>
      <c r="Q127" s="35"/>
      <c r="R127" s="35"/>
      <c r="S127" s="35"/>
      <c r="T127" s="40">
        <f t="shared" si="73"/>
        <v>0</v>
      </c>
      <c r="U127" s="35"/>
      <c r="V127" s="35"/>
      <c r="W127" s="35"/>
      <c r="X127" s="40">
        <f t="shared" si="74"/>
        <v>0</v>
      </c>
      <c r="Y127" s="35"/>
      <c r="Z127" s="35"/>
      <c r="AA127" s="99">
        <v>3000000</v>
      </c>
      <c r="AB127" s="40">
        <f t="shared" si="75"/>
        <v>3000000</v>
      </c>
      <c r="AC127" s="35"/>
      <c r="AD127" s="35"/>
      <c r="AE127" s="35"/>
      <c r="AF127" s="40">
        <f t="shared" si="76"/>
        <v>0</v>
      </c>
      <c r="AG127" s="40">
        <f t="shared" si="72"/>
        <v>3000000</v>
      </c>
      <c r="AH127" s="41">
        <f t="shared" si="77"/>
        <v>2.4823925961813355E-2</v>
      </c>
      <c r="AI127" s="42">
        <f t="shared" si="78"/>
        <v>1.6553371602536077E-3</v>
      </c>
    </row>
    <row r="128" spans="1:35" outlineLevel="1">
      <c r="A128" s="124">
        <v>34</v>
      </c>
      <c r="B128" s="92" t="s">
        <v>1177</v>
      </c>
      <c r="C128" s="96">
        <v>41996</v>
      </c>
      <c r="D128" s="95" t="s">
        <v>246</v>
      </c>
      <c r="E128" s="251"/>
      <c r="F128" s="92" t="s">
        <v>109</v>
      </c>
      <c r="G128" s="96"/>
      <c r="H128" s="96"/>
      <c r="I128" s="224"/>
      <c r="J128" s="99">
        <v>752217</v>
      </c>
      <c r="K128" s="129"/>
      <c r="L128" s="35"/>
      <c r="M128" s="35"/>
      <c r="N128" s="35"/>
      <c r="O128" s="92" t="s">
        <v>131</v>
      </c>
      <c r="P128" s="129"/>
      <c r="Q128" s="35"/>
      <c r="R128" s="35"/>
      <c r="S128" s="35"/>
      <c r="T128" s="40">
        <f t="shared" ref="T128:T131" si="79">SUM(Q128:S128)</f>
        <v>0</v>
      </c>
      <c r="U128" s="35"/>
      <c r="V128" s="35"/>
      <c r="W128" s="35"/>
      <c r="X128" s="40">
        <f t="shared" ref="X128:X131" si="80">SUM(U128:W128)</f>
        <v>0</v>
      </c>
      <c r="Y128" s="35"/>
      <c r="Z128" s="35"/>
      <c r="AA128" s="99"/>
      <c r="AB128" s="40">
        <f t="shared" si="75"/>
        <v>0</v>
      </c>
      <c r="AC128" s="35"/>
      <c r="AD128" s="35"/>
      <c r="AE128" s="99">
        <v>752217</v>
      </c>
      <c r="AF128" s="40">
        <f t="shared" si="76"/>
        <v>752217</v>
      </c>
      <c r="AG128" s="40">
        <f t="shared" si="72"/>
        <v>752217</v>
      </c>
      <c r="AH128" s="41">
        <f t="shared" ref="AH128:AH131" si="81">IF(ISERROR(AG128/$I$94),0,AG128/$I$94)</f>
        <v>6.2243263717391192E-3</v>
      </c>
      <c r="AI128" s="42">
        <f t="shared" ref="AI128:AI131" si="82">IF(ISERROR(AG128/$AG$382),"-",AG128/$AG$382)</f>
        <v>4.150575842248293E-4</v>
      </c>
    </row>
    <row r="129" spans="1:35" outlineLevel="1">
      <c r="A129" s="124">
        <v>35</v>
      </c>
      <c r="B129" s="92" t="s">
        <v>1178</v>
      </c>
      <c r="C129" s="96">
        <v>41996</v>
      </c>
      <c r="D129" s="95" t="s">
        <v>270</v>
      </c>
      <c r="E129" s="251"/>
      <c r="F129" s="92" t="s">
        <v>109</v>
      </c>
      <c r="G129" s="96"/>
      <c r="H129" s="96"/>
      <c r="I129" s="224"/>
      <c r="J129" s="99">
        <v>752217</v>
      </c>
      <c r="K129" s="129"/>
      <c r="L129" s="35"/>
      <c r="M129" s="35"/>
      <c r="N129" s="35"/>
      <c r="O129" s="92" t="s">
        <v>131</v>
      </c>
      <c r="P129" s="129"/>
      <c r="Q129" s="35"/>
      <c r="R129" s="35"/>
      <c r="S129" s="35"/>
      <c r="T129" s="40">
        <f t="shared" si="79"/>
        <v>0</v>
      </c>
      <c r="U129" s="35"/>
      <c r="V129" s="35"/>
      <c r="W129" s="35"/>
      <c r="X129" s="40">
        <f t="shared" si="80"/>
        <v>0</v>
      </c>
      <c r="Y129" s="35"/>
      <c r="Z129" s="35"/>
      <c r="AA129" s="99"/>
      <c r="AB129" s="40">
        <f t="shared" si="75"/>
        <v>0</v>
      </c>
      <c r="AC129" s="35"/>
      <c r="AD129" s="35"/>
      <c r="AE129" s="99">
        <v>752217</v>
      </c>
      <c r="AF129" s="40">
        <f t="shared" si="76"/>
        <v>752217</v>
      </c>
      <c r="AG129" s="40">
        <f t="shared" si="72"/>
        <v>752217</v>
      </c>
      <c r="AH129" s="41">
        <f t="shared" si="81"/>
        <v>6.2243263717391192E-3</v>
      </c>
      <c r="AI129" s="42">
        <f t="shared" si="82"/>
        <v>4.150575842248293E-4</v>
      </c>
    </row>
    <row r="130" spans="1:35" ht="22.5" outlineLevel="1">
      <c r="A130" s="124">
        <v>36</v>
      </c>
      <c r="B130" s="92" t="s">
        <v>1179</v>
      </c>
      <c r="C130" s="96">
        <v>41996</v>
      </c>
      <c r="D130" s="95" t="s">
        <v>253</v>
      </c>
      <c r="E130" s="251"/>
      <c r="F130" s="92" t="s">
        <v>109</v>
      </c>
      <c r="G130" s="96"/>
      <c r="H130" s="96"/>
      <c r="I130" s="224"/>
      <c r="J130" s="99">
        <v>752217</v>
      </c>
      <c r="K130" s="129"/>
      <c r="L130" s="35"/>
      <c r="M130" s="35"/>
      <c r="N130" s="35"/>
      <c r="O130" s="92" t="s">
        <v>131</v>
      </c>
      <c r="P130" s="129"/>
      <c r="Q130" s="35"/>
      <c r="R130" s="35"/>
      <c r="S130" s="35"/>
      <c r="T130" s="40">
        <f t="shared" si="79"/>
        <v>0</v>
      </c>
      <c r="U130" s="35"/>
      <c r="V130" s="35"/>
      <c r="W130" s="35"/>
      <c r="X130" s="40">
        <f t="shared" si="80"/>
        <v>0</v>
      </c>
      <c r="Y130" s="35"/>
      <c r="Z130" s="35"/>
      <c r="AA130" s="99"/>
      <c r="AB130" s="40">
        <f t="shared" si="75"/>
        <v>0</v>
      </c>
      <c r="AC130" s="35"/>
      <c r="AD130" s="35"/>
      <c r="AE130" s="99">
        <v>752217</v>
      </c>
      <c r="AF130" s="40">
        <f t="shared" si="76"/>
        <v>752217</v>
      </c>
      <c r="AG130" s="40">
        <f t="shared" si="72"/>
        <v>752217</v>
      </c>
      <c r="AH130" s="41">
        <f t="shared" si="81"/>
        <v>6.2243263717391192E-3</v>
      </c>
      <c r="AI130" s="42">
        <f t="shared" si="82"/>
        <v>4.150575842248293E-4</v>
      </c>
    </row>
    <row r="131" spans="1:35" outlineLevel="1">
      <c r="A131" s="124">
        <v>37</v>
      </c>
      <c r="B131" s="92" t="s">
        <v>1180</v>
      </c>
      <c r="C131" s="96">
        <v>41996</v>
      </c>
      <c r="D131" s="95" t="s">
        <v>262</v>
      </c>
      <c r="E131" s="252"/>
      <c r="F131" s="92" t="s">
        <v>109</v>
      </c>
      <c r="G131" s="96"/>
      <c r="H131" s="96"/>
      <c r="I131" s="225"/>
      <c r="J131" s="99">
        <v>752217</v>
      </c>
      <c r="K131" s="129"/>
      <c r="L131" s="35"/>
      <c r="M131" s="35"/>
      <c r="N131" s="35"/>
      <c r="O131" s="92" t="s">
        <v>131</v>
      </c>
      <c r="P131" s="129"/>
      <c r="Q131" s="35"/>
      <c r="R131" s="35"/>
      <c r="S131" s="35"/>
      <c r="T131" s="40">
        <f t="shared" si="79"/>
        <v>0</v>
      </c>
      <c r="U131" s="35"/>
      <c r="V131" s="35"/>
      <c r="W131" s="35"/>
      <c r="X131" s="40">
        <f t="shared" si="80"/>
        <v>0</v>
      </c>
      <c r="Y131" s="35"/>
      <c r="Z131" s="35"/>
      <c r="AA131" s="99"/>
      <c r="AB131" s="40">
        <f t="shared" si="75"/>
        <v>0</v>
      </c>
      <c r="AC131" s="35"/>
      <c r="AD131" s="35"/>
      <c r="AE131" s="99">
        <v>752217</v>
      </c>
      <c r="AF131" s="40">
        <f t="shared" si="76"/>
        <v>752217</v>
      </c>
      <c r="AG131" s="40">
        <f t="shared" si="72"/>
        <v>752217</v>
      </c>
      <c r="AH131" s="41">
        <f t="shared" si="81"/>
        <v>6.2243263717391192E-3</v>
      </c>
      <c r="AI131" s="42">
        <f t="shared" si="82"/>
        <v>4.150575842248293E-4</v>
      </c>
    </row>
    <row r="132" spans="1:35" ht="12.75" customHeight="1">
      <c r="A132" s="181" t="s">
        <v>61</v>
      </c>
      <c r="B132" s="182"/>
      <c r="C132" s="182"/>
      <c r="D132" s="182"/>
      <c r="E132" s="182"/>
      <c r="F132" s="182"/>
      <c r="G132" s="182"/>
      <c r="H132" s="183"/>
      <c r="I132" s="55">
        <f>SUM(I94:I94)</f>
        <v>120851150</v>
      </c>
      <c r="J132" s="55">
        <f>SUM(J95:J131)</f>
        <v>120851150</v>
      </c>
      <c r="K132" s="56"/>
      <c r="L132" s="55">
        <f>SUM(L95:L95)</f>
        <v>0</v>
      </c>
      <c r="M132" s="55">
        <f>SUM(M95:M95)</f>
        <v>0</v>
      </c>
      <c r="N132" s="55">
        <f>SUM(N95:N95)</f>
        <v>0</v>
      </c>
      <c r="O132" s="57"/>
      <c r="P132" s="59"/>
      <c r="Q132" s="55">
        <f t="shared" ref="Q132:W132" si="83">SUM(Q95:Q95)</f>
        <v>0</v>
      </c>
      <c r="R132" s="55">
        <f t="shared" si="83"/>
        <v>0</v>
      </c>
      <c r="S132" s="55">
        <f t="shared" si="83"/>
        <v>0</v>
      </c>
      <c r="T132" s="60">
        <f>SUM(T95:T127)</f>
        <v>0</v>
      </c>
      <c r="U132" s="55">
        <f t="shared" si="83"/>
        <v>0</v>
      </c>
      <c r="V132" s="55">
        <f t="shared" si="83"/>
        <v>0</v>
      </c>
      <c r="W132" s="55">
        <f t="shared" si="83"/>
        <v>0</v>
      </c>
      <c r="X132" s="60">
        <f>SUM(X95:X127)</f>
        <v>0</v>
      </c>
      <c r="Y132" s="55">
        <f>SUM(Y95:Y127)</f>
        <v>0</v>
      </c>
      <c r="Z132" s="55">
        <f t="shared" ref="Z132:AA132" si="84">SUM(Z95:Z127)</f>
        <v>0</v>
      </c>
      <c r="AA132" s="55">
        <f t="shared" si="84"/>
        <v>117842282</v>
      </c>
      <c r="AB132" s="60">
        <f>SUM(AB95:AB127)</f>
        <v>117842282</v>
      </c>
      <c r="AC132" s="55">
        <f>SUM(AC95:AC131)</f>
        <v>0</v>
      </c>
      <c r="AD132" s="55">
        <f t="shared" ref="AD132:AE132" si="85">SUM(AD95:AD131)</f>
        <v>0</v>
      </c>
      <c r="AE132" s="55">
        <f t="shared" si="85"/>
        <v>3008868</v>
      </c>
      <c r="AF132" s="60">
        <f>SUM(AF95:AF131)</f>
        <v>3008868</v>
      </c>
      <c r="AG132" s="53">
        <f>SUM(AG95:AG131)</f>
        <v>120851150</v>
      </c>
      <c r="AH132" s="54">
        <f>IF(ISERROR(AG132/I132),0,AG132/I132)</f>
        <v>1</v>
      </c>
      <c r="AI132" s="54">
        <f>IF(ISERROR(AG132/$AG$382),0,AG132/$AG$382)</f>
        <v>6.6683133151460919E-2</v>
      </c>
    </row>
    <row r="133" spans="1:35" ht="12.75" customHeight="1">
      <c r="A133" s="36"/>
      <c r="B133" s="187" t="s">
        <v>16</v>
      </c>
      <c r="C133" s="188"/>
      <c r="D133" s="189"/>
      <c r="E133" s="18"/>
      <c r="F133" s="19"/>
      <c r="G133" s="20"/>
      <c r="H133" s="20"/>
      <c r="I133" s="179">
        <v>118858992</v>
      </c>
      <c r="J133" s="22"/>
      <c r="K133" s="23"/>
      <c r="L133" s="24"/>
      <c r="M133" s="24"/>
      <c r="N133" s="24"/>
      <c r="O133" s="19"/>
      <c r="P133" s="25"/>
      <c r="Q133" s="22"/>
      <c r="R133" s="22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  <c r="AF133" s="22"/>
      <c r="AG133" s="22"/>
      <c r="AH133" s="26"/>
      <c r="AI133" s="26"/>
    </row>
    <row r="134" spans="1:35" outlineLevel="1">
      <c r="A134" s="16">
        <v>1</v>
      </c>
      <c r="B134" s="79" t="s">
        <v>277</v>
      </c>
      <c r="C134" s="96" t="s">
        <v>305</v>
      </c>
      <c r="D134" s="101" t="s">
        <v>306</v>
      </c>
      <c r="E134" s="250" t="s">
        <v>117</v>
      </c>
      <c r="F134" s="98" t="s">
        <v>109</v>
      </c>
      <c r="G134" s="96" t="s">
        <v>305</v>
      </c>
      <c r="H134" s="96">
        <v>42185</v>
      </c>
      <c r="I134" s="223"/>
      <c r="J134" s="99">
        <v>3608000</v>
      </c>
      <c r="K134" s="39"/>
      <c r="L134" s="103">
        <v>35</v>
      </c>
      <c r="M134" s="35"/>
      <c r="N134" s="35"/>
      <c r="O134" s="92" t="s">
        <v>131</v>
      </c>
      <c r="P134" s="39"/>
      <c r="Q134" s="35"/>
      <c r="R134" s="35"/>
      <c r="S134" s="35"/>
      <c r="T134" s="40">
        <f t="shared" ref="T134:T163" si="86">SUM(Q134:S134)</f>
        <v>0</v>
      </c>
      <c r="U134" s="35"/>
      <c r="V134" s="35"/>
      <c r="W134" s="35"/>
      <c r="X134" s="40">
        <f t="shared" ref="X134:X163" si="87">SUM(U134:W134)</f>
        <v>0</v>
      </c>
      <c r="Y134" s="35"/>
      <c r="Z134" s="99"/>
      <c r="AA134" s="99">
        <v>3608000</v>
      </c>
      <c r="AB134" s="40">
        <f t="shared" ref="AB134:AB163" si="88">SUM(Y134:AA134)</f>
        <v>3608000</v>
      </c>
      <c r="AC134" s="35"/>
      <c r="AD134" s="35"/>
      <c r="AE134" s="35"/>
      <c r="AF134" s="40">
        <f t="shared" ref="AF134:AF163" si="89">SUM(AC134:AE134)</f>
        <v>0</v>
      </c>
      <c r="AG134" s="40">
        <f t="shared" ref="AG134:AG163" si="90">SUM(T134,X134,AB134,AF134)</f>
        <v>3608000</v>
      </c>
      <c r="AH134" s="41">
        <f>IF(ISERROR(AG134/$I$133),0,AG134/$I$133)</f>
        <v>3.0355296972399026E-2</v>
      </c>
      <c r="AI134" s="42">
        <f t="shared" ref="AI134" si="91">IF(ISERROR(AG134/$AG$382),"-",AG134/$AG$382)</f>
        <v>1.9908188247316719E-3</v>
      </c>
    </row>
    <row r="135" spans="1:35" outlineLevel="1">
      <c r="A135" s="16">
        <v>2</v>
      </c>
      <c r="B135" s="79" t="s">
        <v>278</v>
      </c>
      <c r="C135" s="96" t="s">
        <v>307</v>
      </c>
      <c r="D135" s="101" t="s">
        <v>308</v>
      </c>
      <c r="E135" s="251"/>
      <c r="F135" s="98" t="s">
        <v>109</v>
      </c>
      <c r="G135" s="96" t="s">
        <v>307</v>
      </c>
      <c r="H135" s="96">
        <v>42185</v>
      </c>
      <c r="I135" s="223"/>
      <c r="J135" s="106">
        <v>3000000</v>
      </c>
      <c r="K135" s="39"/>
      <c r="L135" s="103">
        <v>30</v>
      </c>
      <c r="M135" s="35"/>
      <c r="N135" s="35"/>
      <c r="O135" s="92" t="s">
        <v>131</v>
      </c>
      <c r="P135" s="39"/>
      <c r="Q135" s="35"/>
      <c r="R135" s="35"/>
      <c r="S135" s="35"/>
      <c r="T135" s="40">
        <f t="shared" si="86"/>
        <v>0</v>
      </c>
      <c r="U135" s="35"/>
      <c r="V135" s="35"/>
      <c r="W135" s="35"/>
      <c r="X135" s="40">
        <f t="shared" si="87"/>
        <v>0</v>
      </c>
      <c r="Y135" s="35"/>
      <c r="Z135" s="99">
        <v>3000000</v>
      </c>
      <c r="AA135" s="99"/>
      <c r="AB135" s="40">
        <f t="shared" si="88"/>
        <v>3000000</v>
      </c>
      <c r="AC135" s="35"/>
      <c r="AD135" s="35"/>
      <c r="AE135" s="35"/>
      <c r="AF135" s="40">
        <f t="shared" si="89"/>
        <v>0</v>
      </c>
      <c r="AG135" s="40">
        <f t="shared" si="90"/>
        <v>3000000</v>
      </c>
      <c r="AH135" s="41">
        <f t="shared" ref="AH135:AH161" si="92">IF(ISERROR(AG135/$I$133),0,AG135/$I$133)</f>
        <v>2.5239991939356173E-2</v>
      </c>
      <c r="AI135" s="42">
        <f t="shared" ref="AI135:AI161" si="93">IF(ISERROR(AG135/$AG$382),"-",AG135/$AG$382)</f>
        <v>1.6553371602536077E-3</v>
      </c>
    </row>
    <row r="136" spans="1:35" outlineLevel="1">
      <c r="A136" s="16">
        <v>3</v>
      </c>
      <c r="B136" s="79" t="s">
        <v>279</v>
      </c>
      <c r="C136" s="96" t="s">
        <v>307</v>
      </c>
      <c r="D136" s="101" t="s">
        <v>309</v>
      </c>
      <c r="E136" s="251"/>
      <c r="F136" s="98" t="s">
        <v>109</v>
      </c>
      <c r="G136" s="96" t="s">
        <v>307</v>
      </c>
      <c r="H136" s="96">
        <v>42185</v>
      </c>
      <c r="I136" s="223"/>
      <c r="J136" s="106">
        <v>3000000</v>
      </c>
      <c r="K136" s="39"/>
      <c r="L136" s="103">
        <v>16</v>
      </c>
      <c r="M136" s="35"/>
      <c r="N136" s="35"/>
      <c r="O136" s="92" t="s">
        <v>131</v>
      </c>
      <c r="P136" s="39"/>
      <c r="Q136" s="35"/>
      <c r="R136" s="35"/>
      <c r="S136" s="35"/>
      <c r="T136" s="40">
        <f t="shared" si="86"/>
        <v>0</v>
      </c>
      <c r="U136" s="35"/>
      <c r="V136" s="35"/>
      <c r="W136" s="35"/>
      <c r="X136" s="40">
        <f t="shared" si="87"/>
        <v>0</v>
      </c>
      <c r="Y136" s="35"/>
      <c r="Z136" s="99">
        <v>3000000</v>
      </c>
      <c r="AA136" s="99"/>
      <c r="AB136" s="40">
        <f t="shared" si="88"/>
        <v>3000000</v>
      </c>
      <c r="AC136" s="35"/>
      <c r="AD136" s="35"/>
      <c r="AE136" s="35"/>
      <c r="AF136" s="40">
        <f t="shared" si="89"/>
        <v>0</v>
      </c>
      <c r="AG136" s="40">
        <f t="shared" si="90"/>
        <v>3000000</v>
      </c>
      <c r="AH136" s="41">
        <f t="shared" si="92"/>
        <v>2.5239991939356173E-2</v>
      </c>
      <c r="AI136" s="42">
        <f t="shared" si="93"/>
        <v>1.6553371602536077E-3</v>
      </c>
    </row>
    <row r="137" spans="1:35" outlineLevel="1">
      <c r="A137" s="16">
        <v>4</v>
      </c>
      <c r="B137" s="79" t="s">
        <v>280</v>
      </c>
      <c r="C137" s="96" t="s">
        <v>307</v>
      </c>
      <c r="D137" s="101" t="s">
        <v>310</v>
      </c>
      <c r="E137" s="251"/>
      <c r="F137" s="98" t="s">
        <v>109</v>
      </c>
      <c r="G137" s="96" t="s">
        <v>307</v>
      </c>
      <c r="H137" s="96">
        <v>42185</v>
      </c>
      <c r="I137" s="223"/>
      <c r="J137" s="106">
        <v>3000000</v>
      </c>
      <c r="K137" s="39"/>
      <c r="L137" s="103">
        <v>729</v>
      </c>
      <c r="M137" s="35"/>
      <c r="N137" s="35"/>
      <c r="O137" s="92" t="s">
        <v>131</v>
      </c>
      <c r="P137" s="39"/>
      <c r="Q137" s="35"/>
      <c r="R137" s="35"/>
      <c r="S137" s="35"/>
      <c r="T137" s="40">
        <f t="shared" si="86"/>
        <v>0</v>
      </c>
      <c r="U137" s="35"/>
      <c r="V137" s="35"/>
      <c r="W137" s="35"/>
      <c r="X137" s="40">
        <f t="shared" si="87"/>
        <v>0</v>
      </c>
      <c r="Y137" s="35"/>
      <c r="Z137" s="99">
        <v>3000000</v>
      </c>
      <c r="AA137" s="99"/>
      <c r="AB137" s="40">
        <f t="shared" si="88"/>
        <v>3000000</v>
      </c>
      <c r="AC137" s="35"/>
      <c r="AD137" s="35"/>
      <c r="AE137" s="35"/>
      <c r="AF137" s="40">
        <f t="shared" si="89"/>
        <v>0</v>
      </c>
      <c r="AG137" s="40">
        <f t="shared" si="90"/>
        <v>3000000</v>
      </c>
      <c r="AH137" s="41">
        <f t="shared" si="92"/>
        <v>2.5239991939356173E-2</v>
      </c>
      <c r="AI137" s="42">
        <f t="shared" si="93"/>
        <v>1.6553371602536077E-3</v>
      </c>
    </row>
    <row r="138" spans="1:35" outlineLevel="1">
      <c r="A138" s="16">
        <v>5</v>
      </c>
      <c r="B138" s="79" t="s">
        <v>281</v>
      </c>
      <c r="C138" s="96" t="s">
        <v>305</v>
      </c>
      <c r="D138" s="101" t="s">
        <v>311</v>
      </c>
      <c r="E138" s="251"/>
      <c r="F138" s="98" t="s">
        <v>109</v>
      </c>
      <c r="G138" s="96" t="s">
        <v>305</v>
      </c>
      <c r="H138" s="96">
        <v>42185</v>
      </c>
      <c r="I138" s="223"/>
      <c r="J138" s="106">
        <v>14944500</v>
      </c>
      <c r="K138" s="39"/>
      <c r="L138" s="103">
        <v>25</v>
      </c>
      <c r="M138" s="35"/>
      <c r="N138" s="35"/>
      <c r="O138" s="92" t="s">
        <v>131</v>
      </c>
      <c r="P138" s="39"/>
      <c r="Q138" s="35"/>
      <c r="R138" s="35"/>
      <c r="S138" s="35"/>
      <c r="T138" s="40">
        <f t="shared" si="86"/>
        <v>0</v>
      </c>
      <c r="U138" s="35"/>
      <c r="V138" s="35"/>
      <c r="W138" s="35"/>
      <c r="X138" s="40">
        <f t="shared" si="87"/>
        <v>0</v>
      </c>
      <c r="Y138" s="35"/>
      <c r="Z138" s="99"/>
      <c r="AA138" s="99">
        <v>14944500</v>
      </c>
      <c r="AB138" s="40">
        <f t="shared" si="88"/>
        <v>14944500</v>
      </c>
      <c r="AC138" s="35"/>
      <c r="AD138" s="35"/>
      <c r="AE138" s="35"/>
      <c r="AF138" s="40">
        <f t="shared" si="89"/>
        <v>0</v>
      </c>
      <c r="AG138" s="40">
        <f t="shared" si="90"/>
        <v>14944500</v>
      </c>
      <c r="AH138" s="41">
        <f t="shared" si="92"/>
        <v>0.12573301984590279</v>
      </c>
      <c r="AI138" s="42">
        <f t="shared" si="93"/>
        <v>8.2460620638033465E-3</v>
      </c>
    </row>
    <row r="139" spans="1:35" outlineLevel="1">
      <c r="A139" s="16">
        <v>6</v>
      </c>
      <c r="B139" s="79" t="s">
        <v>282</v>
      </c>
      <c r="C139" s="96" t="s">
        <v>305</v>
      </c>
      <c r="D139" s="101" t="s">
        <v>312</v>
      </c>
      <c r="E139" s="251"/>
      <c r="F139" s="98" t="s">
        <v>109</v>
      </c>
      <c r="G139" s="96" t="s">
        <v>305</v>
      </c>
      <c r="H139" s="96">
        <v>42185</v>
      </c>
      <c r="I139" s="223"/>
      <c r="J139" s="106">
        <v>3000000</v>
      </c>
      <c r="K139" s="39"/>
      <c r="L139" s="103">
        <v>32</v>
      </c>
      <c r="M139" s="35"/>
      <c r="N139" s="35"/>
      <c r="O139" s="92" t="s">
        <v>131</v>
      </c>
      <c r="P139" s="39"/>
      <c r="Q139" s="35"/>
      <c r="R139" s="35"/>
      <c r="S139" s="35"/>
      <c r="T139" s="40">
        <f t="shared" si="86"/>
        <v>0</v>
      </c>
      <c r="U139" s="35"/>
      <c r="V139" s="35"/>
      <c r="W139" s="35"/>
      <c r="X139" s="40">
        <f t="shared" si="87"/>
        <v>0</v>
      </c>
      <c r="Y139" s="35"/>
      <c r="Z139" s="99"/>
      <c r="AA139" s="99">
        <v>3000000</v>
      </c>
      <c r="AB139" s="40">
        <f t="shared" si="88"/>
        <v>3000000</v>
      </c>
      <c r="AC139" s="35"/>
      <c r="AD139" s="35"/>
      <c r="AE139" s="35"/>
      <c r="AF139" s="40">
        <f t="shared" si="89"/>
        <v>0</v>
      </c>
      <c r="AG139" s="40">
        <f t="shared" si="90"/>
        <v>3000000</v>
      </c>
      <c r="AH139" s="41">
        <f t="shared" si="92"/>
        <v>2.5239991939356173E-2</v>
      </c>
      <c r="AI139" s="42">
        <f t="shared" si="93"/>
        <v>1.6553371602536077E-3</v>
      </c>
    </row>
    <row r="140" spans="1:35" outlineLevel="1">
      <c r="A140" s="16">
        <v>7</v>
      </c>
      <c r="B140" s="79" t="s">
        <v>283</v>
      </c>
      <c r="C140" s="96" t="s">
        <v>307</v>
      </c>
      <c r="D140" s="101" t="s">
        <v>313</v>
      </c>
      <c r="E140" s="251"/>
      <c r="F140" s="98" t="s">
        <v>109</v>
      </c>
      <c r="G140" s="96" t="s">
        <v>307</v>
      </c>
      <c r="H140" s="96">
        <v>42185</v>
      </c>
      <c r="I140" s="223"/>
      <c r="J140" s="106">
        <v>3000000</v>
      </c>
      <c r="K140" s="39"/>
      <c r="L140" s="103">
        <v>25</v>
      </c>
      <c r="M140" s="35"/>
      <c r="N140" s="35"/>
      <c r="O140" s="92" t="s">
        <v>131</v>
      </c>
      <c r="P140" s="39"/>
      <c r="Q140" s="35"/>
      <c r="R140" s="35"/>
      <c r="S140" s="35"/>
      <c r="T140" s="40">
        <f t="shared" si="86"/>
        <v>0</v>
      </c>
      <c r="U140" s="35"/>
      <c r="V140" s="35"/>
      <c r="W140" s="35"/>
      <c r="X140" s="40">
        <f t="shared" si="87"/>
        <v>0</v>
      </c>
      <c r="Y140" s="35"/>
      <c r="Z140" s="99">
        <v>3000000</v>
      </c>
      <c r="AA140" s="99"/>
      <c r="AB140" s="40">
        <f t="shared" si="88"/>
        <v>3000000</v>
      </c>
      <c r="AC140" s="35"/>
      <c r="AD140" s="35"/>
      <c r="AE140" s="35"/>
      <c r="AF140" s="40">
        <f t="shared" si="89"/>
        <v>0</v>
      </c>
      <c r="AG140" s="40">
        <f t="shared" si="90"/>
        <v>3000000</v>
      </c>
      <c r="AH140" s="41">
        <f t="shared" si="92"/>
        <v>2.5239991939356173E-2</v>
      </c>
      <c r="AI140" s="42">
        <f t="shared" si="93"/>
        <v>1.6553371602536077E-3</v>
      </c>
    </row>
    <row r="141" spans="1:35" outlineLevel="1">
      <c r="A141" s="16">
        <v>8</v>
      </c>
      <c r="B141" s="79" t="s">
        <v>284</v>
      </c>
      <c r="C141" s="96" t="s">
        <v>307</v>
      </c>
      <c r="D141" s="101" t="s">
        <v>314</v>
      </c>
      <c r="E141" s="251"/>
      <c r="F141" s="98" t="s">
        <v>109</v>
      </c>
      <c r="G141" s="96" t="s">
        <v>307</v>
      </c>
      <c r="H141" s="96">
        <v>42185</v>
      </c>
      <c r="I141" s="223"/>
      <c r="J141" s="106">
        <v>3000000</v>
      </c>
      <c r="K141" s="39"/>
      <c r="L141" s="103">
        <v>153</v>
      </c>
      <c r="M141" s="35"/>
      <c r="N141" s="35"/>
      <c r="O141" s="92" t="s">
        <v>131</v>
      </c>
      <c r="P141" s="39"/>
      <c r="Q141" s="35"/>
      <c r="R141" s="35"/>
      <c r="S141" s="35"/>
      <c r="T141" s="40">
        <f t="shared" si="86"/>
        <v>0</v>
      </c>
      <c r="U141" s="35"/>
      <c r="V141" s="35"/>
      <c r="W141" s="35"/>
      <c r="X141" s="40">
        <f t="shared" si="87"/>
        <v>0</v>
      </c>
      <c r="Y141" s="35"/>
      <c r="Z141" s="99">
        <v>3000000</v>
      </c>
      <c r="AA141" s="99"/>
      <c r="AB141" s="40">
        <f t="shared" si="88"/>
        <v>3000000</v>
      </c>
      <c r="AC141" s="35"/>
      <c r="AD141" s="35"/>
      <c r="AE141" s="35"/>
      <c r="AF141" s="40">
        <f t="shared" si="89"/>
        <v>0</v>
      </c>
      <c r="AG141" s="40">
        <f t="shared" si="90"/>
        <v>3000000</v>
      </c>
      <c r="AH141" s="41">
        <f t="shared" si="92"/>
        <v>2.5239991939356173E-2</v>
      </c>
      <c r="AI141" s="42">
        <f t="shared" si="93"/>
        <v>1.6553371602536077E-3</v>
      </c>
    </row>
    <row r="142" spans="1:35" outlineLevel="1">
      <c r="A142" s="16">
        <v>9</v>
      </c>
      <c r="B142" s="79" t="s">
        <v>285</v>
      </c>
      <c r="C142" s="96" t="s">
        <v>307</v>
      </c>
      <c r="D142" s="101" t="s">
        <v>315</v>
      </c>
      <c r="E142" s="251"/>
      <c r="F142" s="98" t="s">
        <v>109</v>
      </c>
      <c r="G142" s="96" t="s">
        <v>307</v>
      </c>
      <c r="H142" s="96">
        <v>42185</v>
      </c>
      <c r="I142" s="223"/>
      <c r="J142" s="106">
        <v>3136500</v>
      </c>
      <c r="K142" s="39"/>
      <c r="L142" s="103">
        <v>300</v>
      </c>
      <c r="M142" s="35"/>
      <c r="N142" s="35"/>
      <c r="O142" s="92" t="s">
        <v>131</v>
      </c>
      <c r="P142" s="39"/>
      <c r="Q142" s="35"/>
      <c r="R142" s="35"/>
      <c r="S142" s="35"/>
      <c r="T142" s="40">
        <f t="shared" si="86"/>
        <v>0</v>
      </c>
      <c r="U142" s="35"/>
      <c r="V142" s="35"/>
      <c r="W142" s="35"/>
      <c r="X142" s="40">
        <f t="shared" si="87"/>
        <v>0</v>
      </c>
      <c r="Y142" s="35"/>
      <c r="Z142" s="99">
        <v>3136500</v>
      </c>
      <c r="AA142" s="99"/>
      <c r="AB142" s="40">
        <f t="shared" si="88"/>
        <v>3136500</v>
      </c>
      <c r="AC142" s="35"/>
      <c r="AD142" s="35"/>
      <c r="AE142" s="35"/>
      <c r="AF142" s="40">
        <f t="shared" si="89"/>
        <v>0</v>
      </c>
      <c r="AG142" s="40">
        <f t="shared" si="90"/>
        <v>3136500</v>
      </c>
      <c r="AH142" s="41">
        <f t="shared" si="92"/>
        <v>2.638841157259688E-2</v>
      </c>
      <c r="AI142" s="42">
        <f t="shared" si="93"/>
        <v>1.7306550010451468E-3</v>
      </c>
    </row>
    <row r="143" spans="1:35" outlineLevel="1">
      <c r="A143" s="16">
        <v>10</v>
      </c>
      <c r="B143" s="79" t="s">
        <v>286</v>
      </c>
      <c r="C143" s="96" t="s">
        <v>307</v>
      </c>
      <c r="D143" s="101" t="s">
        <v>316</v>
      </c>
      <c r="E143" s="251"/>
      <c r="F143" s="98" t="s">
        <v>109</v>
      </c>
      <c r="G143" s="96" t="s">
        <v>307</v>
      </c>
      <c r="H143" s="96">
        <v>42185</v>
      </c>
      <c r="I143" s="223"/>
      <c r="J143" s="106">
        <v>6150000</v>
      </c>
      <c r="K143" s="39"/>
      <c r="L143" s="103">
        <v>135</v>
      </c>
      <c r="M143" s="35"/>
      <c r="N143" s="35"/>
      <c r="O143" s="92" t="s">
        <v>131</v>
      </c>
      <c r="P143" s="39"/>
      <c r="Q143" s="35"/>
      <c r="R143" s="35"/>
      <c r="S143" s="35"/>
      <c r="T143" s="40">
        <f t="shared" si="86"/>
        <v>0</v>
      </c>
      <c r="U143" s="35"/>
      <c r="V143" s="35"/>
      <c r="W143" s="35"/>
      <c r="X143" s="40">
        <f t="shared" si="87"/>
        <v>0</v>
      </c>
      <c r="Y143" s="35"/>
      <c r="Z143" s="99">
        <v>6150000</v>
      </c>
      <c r="AA143" s="99"/>
      <c r="AB143" s="40">
        <f t="shared" si="88"/>
        <v>6150000</v>
      </c>
      <c r="AC143" s="35"/>
      <c r="AD143" s="35"/>
      <c r="AE143" s="35"/>
      <c r="AF143" s="40">
        <f t="shared" si="89"/>
        <v>0</v>
      </c>
      <c r="AG143" s="40">
        <f t="shared" si="90"/>
        <v>6150000</v>
      </c>
      <c r="AH143" s="41">
        <f t="shared" si="92"/>
        <v>5.174198347568016E-2</v>
      </c>
      <c r="AI143" s="42">
        <f t="shared" si="93"/>
        <v>3.3934411785198956E-3</v>
      </c>
    </row>
    <row r="144" spans="1:35" outlineLevel="1">
      <c r="A144" s="16">
        <v>11</v>
      </c>
      <c r="B144" s="79" t="s">
        <v>287</v>
      </c>
      <c r="C144" s="96" t="s">
        <v>305</v>
      </c>
      <c r="D144" s="101" t="s">
        <v>317</v>
      </c>
      <c r="E144" s="251"/>
      <c r="F144" s="98" t="s">
        <v>109</v>
      </c>
      <c r="G144" s="96" t="s">
        <v>305</v>
      </c>
      <c r="H144" s="96">
        <v>42185</v>
      </c>
      <c r="I144" s="223"/>
      <c r="J144" s="106">
        <v>3000000</v>
      </c>
      <c r="K144" s="39"/>
      <c r="L144" s="103">
        <v>140</v>
      </c>
      <c r="M144" s="35"/>
      <c r="N144" s="35"/>
      <c r="O144" s="92" t="s">
        <v>131</v>
      </c>
      <c r="P144" s="39"/>
      <c r="Q144" s="35"/>
      <c r="R144" s="35"/>
      <c r="S144" s="35"/>
      <c r="T144" s="40">
        <f t="shared" si="86"/>
        <v>0</v>
      </c>
      <c r="U144" s="35"/>
      <c r="V144" s="35"/>
      <c r="W144" s="35"/>
      <c r="X144" s="40">
        <f t="shared" si="87"/>
        <v>0</v>
      </c>
      <c r="Y144" s="35"/>
      <c r="Z144" s="99"/>
      <c r="AA144" s="99">
        <v>3000000</v>
      </c>
      <c r="AB144" s="40">
        <f t="shared" si="88"/>
        <v>3000000</v>
      </c>
      <c r="AC144" s="35"/>
      <c r="AD144" s="35"/>
      <c r="AE144" s="35"/>
      <c r="AF144" s="40">
        <f t="shared" si="89"/>
        <v>0</v>
      </c>
      <c r="AG144" s="40">
        <f t="shared" si="90"/>
        <v>3000000</v>
      </c>
      <c r="AH144" s="41">
        <f t="shared" si="92"/>
        <v>2.5239991939356173E-2</v>
      </c>
      <c r="AI144" s="42">
        <f t="shared" si="93"/>
        <v>1.6553371602536077E-3</v>
      </c>
    </row>
    <row r="145" spans="1:37" outlineLevel="1">
      <c r="A145" s="16">
        <v>12</v>
      </c>
      <c r="B145" s="79" t="s">
        <v>288</v>
      </c>
      <c r="C145" s="96" t="s">
        <v>307</v>
      </c>
      <c r="D145" s="101" t="s">
        <v>318</v>
      </c>
      <c r="E145" s="251"/>
      <c r="F145" s="98" t="s">
        <v>109</v>
      </c>
      <c r="G145" s="96" t="s">
        <v>307</v>
      </c>
      <c r="H145" s="96">
        <v>42185</v>
      </c>
      <c r="I145" s="223"/>
      <c r="J145" s="106">
        <v>3000000</v>
      </c>
      <c r="K145" s="39"/>
      <c r="L145" s="103">
        <v>16</v>
      </c>
      <c r="M145" s="35"/>
      <c r="N145" s="35"/>
      <c r="O145" s="92" t="s">
        <v>131</v>
      </c>
      <c r="P145" s="39"/>
      <c r="Q145" s="35"/>
      <c r="R145" s="35"/>
      <c r="S145" s="35"/>
      <c r="T145" s="40">
        <f t="shared" si="86"/>
        <v>0</v>
      </c>
      <c r="U145" s="35"/>
      <c r="V145" s="35"/>
      <c r="W145" s="35"/>
      <c r="X145" s="40">
        <f t="shared" si="87"/>
        <v>0</v>
      </c>
      <c r="Y145" s="35"/>
      <c r="Z145" s="99">
        <v>3000000</v>
      </c>
      <c r="AA145" s="99"/>
      <c r="AB145" s="40">
        <f t="shared" si="88"/>
        <v>3000000</v>
      </c>
      <c r="AC145" s="35"/>
      <c r="AD145" s="35"/>
      <c r="AE145" s="35"/>
      <c r="AF145" s="40">
        <f t="shared" si="89"/>
        <v>0</v>
      </c>
      <c r="AG145" s="40">
        <f t="shared" si="90"/>
        <v>3000000</v>
      </c>
      <c r="AH145" s="41">
        <f t="shared" si="92"/>
        <v>2.5239991939356173E-2</v>
      </c>
      <c r="AI145" s="42">
        <f t="shared" si="93"/>
        <v>1.6553371602536077E-3</v>
      </c>
    </row>
    <row r="146" spans="1:37" outlineLevel="1">
      <c r="A146" s="16">
        <v>13</v>
      </c>
      <c r="B146" s="79" t="s">
        <v>289</v>
      </c>
      <c r="C146" s="96" t="s">
        <v>307</v>
      </c>
      <c r="D146" s="101" t="s">
        <v>319</v>
      </c>
      <c r="E146" s="251"/>
      <c r="F146" s="98" t="s">
        <v>109</v>
      </c>
      <c r="G146" s="96" t="s">
        <v>307</v>
      </c>
      <c r="H146" s="96">
        <v>42185</v>
      </c>
      <c r="I146" s="223"/>
      <c r="J146" s="106">
        <v>3000000</v>
      </c>
      <c r="K146" s="39"/>
      <c r="L146" s="103">
        <v>27</v>
      </c>
      <c r="M146" s="35"/>
      <c r="N146" s="35"/>
      <c r="O146" s="92" t="s">
        <v>131</v>
      </c>
      <c r="P146" s="39"/>
      <c r="Q146" s="35"/>
      <c r="R146" s="35"/>
      <c r="S146" s="35"/>
      <c r="T146" s="40">
        <f t="shared" si="86"/>
        <v>0</v>
      </c>
      <c r="U146" s="35"/>
      <c r="V146" s="35"/>
      <c r="W146" s="35"/>
      <c r="X146" s="40">
        <f t="shared" si="87"/>
        <v>0</v>
      </c>
      <c r="Y146" s="35"/>
      <c r="Z146" s="99">
        <v>3000000</v>
      </c>
      <c r="AA146" s="99"/>
      <c r="AB146" s="40">
        <f t="shared" si="88"/>
        <v>3000000</v>
      </c>
      <c r="AC146" s="35"/>
      <c r="AD146" s="35"/>
      <c r="AE146" s="35"/>
      <c r="AF146" s="40">
        <f t="shared" si="89"/>
        <v>0</v>
      </c>
      <c r="AG146" s="40">
        <f t="shared" si="90"/>
        <v>3000000</v>
      </c>
      <c r="AH146" s="41">
        <f t="shared" si="92"/>
        <v>2.5239991939356173E-2</v>
      </c>
      <c r="AI146" s="42">
        <f t="shared" si="93"/>
        <v>1.6553371602536077E-3</v>
      </c>
    </row>
    <row r="147" spans="1:37" outlineLevel="1">
      <c r="A147" s="16">
        <v>14</v>
      </c>
      <c r="B147" s="79" t="s">
        <v>290</v>
      </c>
      <c r="C147" s="96" t="s">
        <v>307</v>
      </c>
      <c r="D147" s="101" t="s">
        <v>320</v>
      </c>
      <c r="E147" s="251"/>
      <c r="F147" s="98" t="s">
        <v>109</v>
      </c>
      <c r="G147" s="96" t="s">
        <v>307</v>
      </c>
      <c r="H147" s="96">
        <v>42185</v>
      </c>
      <c r="I147" s="223"/>
      <c r="J147" s="106">
        <v>3000000</v>
      </c>
      <c r="K147" s="39"/>
      <c r="L147" s="103">
        <v>40</v>
      </c>
      <c r="M147" s="35"/>
      <c r="N147" s="35"/>
      <c r="O147" s="92" t="s">
        <v>131</v>
      </c>
      <c r="P147" s="39"/>
      <c r="Q147" s="35"/>
      <c r="R147" s="35"/>
      <c r="S147" s="35"/>
      <c r="T147" s="40">
        <f t="shared" si="86"/>
        <v>0</v>
      </c>
      <c r="U147" s="35"/>
      <c r="V147" s="35"/>
      <c r="W147" s="35"/>
      <c r="X147" s="40">
        <f t="shared" si="87"/>
        <v>0</v>
      </c>
      <c r="Y147" s="35"/>
      <c r="Z147" s="99">
        <v>3000000</v>
      </c>
      <c r="AA147" s="99"/>
      <c r="AB147" s="40">
        <f t="shared" si="88"/>
        <v>3000000</v>
      </c>
      <c r="AC147" s="35"/>
      <c r="AD147" s="35"/>
      <c r="AE147" s="35"/>
      <c r="AF147" s="40">
        <f t="shared" si="89"/>
        <v>0</v>
      </c>
      <c r="AG147" s="40">
        <f t="shared" si="90"/>
        <v>3000000</v>
      </c>
      <c r="AH147" s="41">
        <f t="shared" si="92"/>
        <v>2.5239991939356173E-2</v>
      </c>
      <c r="AI147" s="42">
        <f t="shared" si="93"/>
        <v>1.6553371602536077E-3</v>
      </c>
    </row>
    <row r="148" spans="1:37" outlineLevel="1">
      <c r="A148" s="16">
        <v>15</v>
      </c>
      <c r="B148" s="79" t="s">
        <v>291</v>
      </c>
      <c r="C148" s="96" t="s">
        <v>307</v>
      </c>
      <c r="D148" s="101" t="s">
        <v>321</v>
      </c>
      <c r="E148" s="251"/>
      <c r="F148" s="98" t="s">
        <v>109</v>
      </c>
      <c r="G148" s="96" t="s">
        <v>307</v>
      </c>
      <c r="H148" s="96">
        <v>42185</v>
      </c>
      <c r="I148" s="223"/>
      <c r="J148" s="106">
        <v>3000000</v>
      </c>
      <c r="K148" s="39"/>
      <c r="L148" s="103">
        <v>25</v>
      </c>
      <c r="M148" s="35"/>
      <c r="N148" s="35"/>
      <c r="O148" s="92" t="s">
        <v>131</v>
      </c>
      <c r="P148" s="39"/>
      <c r="Q148" s="35"/>
      <c r="R148" s="35"/>
      <c r="S148" s="35"/>
      <c r="T148" s="40">
        <f t="shared" si="86"/>
        <v>0</v>
      </c>
      <c r="U148" s="35"/>
      <c r="V148" s="35"/>
      <c r="W148" s="35"/>
      <c r="X148" s="40">
        <f t="shared" si="87"/>
        <v>0</v>
      </c>
      <c r="Y148" s="35"/>
      <c r="Z148" s="99">
        <v>3000000</v>
      </c>
      <c r="AA148" s="99"/>
      <c r="AB148" s="40">
        <f t="shared" si="88"/>
        <v>3000000</v>
      </c>
      <c r="AC148" s="35"/>
      <c r="AD148" s="35"/>
      <c r="AE148" s="35"/>
      <c r="AF148" s="40">
        <f t="shared" si="89"/>
        <v>0</v>
      </c>
      <c r="AG148" s="40">
        <f t="shared" si="90"/>
        <v>3000000</v>
      </c>
      <c r="AH148" s="41">
        <f t="shared" si="92"/>
        <v>2.5239991939356173E-2</v>
      </c>
      <c r="AI148" s="42">
        <f t="shared" si="93"/>
        <v>1.6553371602536077E-3</v>
      </c>
    </row>
    <row r="149" spans="1:37" outlineLevel="1">
      <c r="A149" s="16">
        <v>16</v>
      </c>
      <c r="B149" s="79" t="s">
        <v>292</v>
      </c>
      <c r="C149" s="96" t="s">
        <v>307</v>
      </c>
      <c r="D149" s="101" t="s">
        <v>322</v>
      </c>
      <c r="E149" s="251"/>
      <c r="F149" s="98" t="s">
        <v>109</v>
      </c>
      <c r="G149" s="96" t="s">
        <v>307</v>
      </c>
      <c r="H149" s="96">
        <v>42185</v>
      </c>
      <c r="I149" s="223"/>
      <c r="J149" s="106">
        <v>3000000</v>
      </c>
      <c r="K149" s="39"/>
      <c r="L149" s="103">
        <v>60</v>
      </c>
      <c r="M149" s="35"/>
      <c r="N149" s="35"/>
      <c r="O149" s="92" t="s">
        <v>131</v>
      </c>
      <c r="P149" s="39"/>
      <c r="Q149" s="35"/>
      <c r="R149" s="35"/>
      <c r="S149" s="35"/>
      <c r="T149" s="40">
        <f t="shared" si="86"/>
        <v>0</v>
      </c>
      <c r="U149" s="35"/>
      <c r="V149" s="35"/>
      <c r="W149" s="35"/>
      <c r="X149" s="40">
        <f t="shared" si="87"/>
        <v>0</v>
      </c>
      <c r="Y149" s="35"/>
      <c r="Z149" s="99">
        <v>3000000</v>
      </c>
      <c r="AA149" s="99"/>
      <c r="AB149" s="40">
        <f t="shared" si="88"/>
        <v>3000000</v>
      </c>
      <c r="AC149" s="35"/>
      <c r="AD149" s="35"/>
      <c r="AE149" s="35"/>
      <c r="AF149" s="40">
        <f t="shared" si="89"/>
        <v>0</v>
      </c>
      <c r="AG149" s="40">
        <f t="shared" si="90"/>
        <v>3000000</v>
      </c>
      <c r="AH149" s="41">
        <f t="shared" si="92"/>
        <v>2.5239991939356173E-2</v>
      </c>
      <c r="AI149" s="42">
        <f t="shared" si="93"/>
        <v>1.6553371602536077E-3</v>
      </c>
    </row>
    <row r="150" spans="1:37" outlineLevel="1">
      <c r="A150" s="16">
        <v>17</v>
      </c>
      <c r="B150" s="79" t="s">
        <v>293</v>
      </c>
      <c r="C150" s="96" t="s">
        <v>307</v>
      </c>
      <c r="D150" s="101" t="s">
        <v>323</v>
      </c>
      <c r="E150" s="251"/>
      <c r="F150" s="98" t="s">
        <v>109</v>
      </c>
      <c r="G150" s="96" t="s">
        <v>307</v>
      </c>
      <c r="H150" s="96">
        <v>42185</v>
      </c>
      <c r="I150" s="223"/>
      <c r="J150" s="106">
        <v>3000000</v>
      </c>
      <c r="K150" s="39"/>
      <c r="L150" s="103">
        <v>55</v>
      </c>
      <c r="M150" s="35"/>
      <c r="N150" s="35"/>
      <c r="O150" s="92" t="s">
        <v>131</v>
      </c>
      <c r="P150" s="39"/>
      <c r="Q150" s="35"/>
      <c r="R150" s="35"/>
      <c r="S150" s="35"/>
      <c r="T150" s="40">
        <f t="shared" si="86"/>
        <v>0</v>
      </c>
      <c r="U150" s="35"/>
      <c r="V150" s="35"/>
      <c r="W150" s="35"/>
      <c r="X150" s="40">
        <f t="shared" si="87"/>
        <v>0</v>
      </c>
      <c r="Y150" s="35"/>
      <c r="Z150" s="99">
        <v>3000000</v>
      </c>
      <c r="AA150" s="99"/>
      <c r="AB150" s="40">
        <f t="shared" si="88"/>
        <v>3000000</v>
      </c>
      <c r="AC150" s="35"/>
      <c r="AD150" s="35"/>
      <c r="AE150" s="35"/>
      <c r="AF150" s="40">
        <f t="shared" si="89"/>
        <v>0</v>
      </c>
      <c r="AG150" s="40">
        <f t="shared" si="90"/>
        <v>3000000</v>
      </c>
      <c r="AH150" s="41">
        <f t="shared" si="92"/>
        <v>2.5239991939356173E-2</v>
      </c>
      <c r="AI150" s="42">
        <f t="shared" si="93"/>
        <v>1.6553371602536077E-3</v>
      </c>
    </row>
    <row r="151" spans="1:37" outlineLevel="1">
      <c r="A151" s="16">
        <v>18</v>
      </c>
      <c r="B151" s="79" t="s">
        <v>294</v>
      </c>
      <c r="C151" s="96" t="s">
        <v>305</v>
      </c>
      <c r="D151" s="101" t="s">
        <v>324</v>
      </c>
      <c r="E151" s="251"/>
      <c r="F151" s="98" t="s">
        <v>109</v>
      </c>
      <c r="G151" s="96" t="s">
        <v>305</v>
      </c>
      <c r="H151" s="96">
        <v>42185</v>
      </c>
      <c r="I151" s="223"/>
      <c r="J151" s="106">
        <v>3000000</v>
      </c>
      <c r="K151" s="39"/>
      <c r="L151" s="103">
        <v>146</v>
      </c>
      <c r="M151" s="35"/>
      <c r="N151" s="35"/>
      <c r="O151" s="92" t="s">
        <v>131</v>
      </c>
      <c r="P151" s="39"/>
      <c r="Q151" s="35"/>
      <c r="R151" s="35"/>
      <c r="S151" s="35"/>
      <c r="T151" s="40">
        <f t="shared" si="86"/>
        <v>0</v>
      </c>
      <c r="U151" s="35"/>
      <c r="V151" s="35"/>
      <c r="W151" s="35"/>
      <c r="X151" s="40">
        <f t="shared" si="87"/>
        <v>0</v>
      </c>
      <c r="Y151" s="35"/>
      <c r="Z151" s="99"/>
      <c r="AA151" s="99">
        <v>3000000</v>
      </c>
      <c r="AB151" s="40">
        <f t="shared" si="88"/>
        <v>3000000</v>
      </c>
      <c r="AC151" s="35"/>
      <c r="AD151" s="35"/>
      <c r="AE151" s="35"/>
      <c r="AF151" s="40">
        <f t="shared" si="89"/>
        <v>0</v>
      </c>
      <c r="AG151" s="40">
        <f t="shared" si="90"/>
        <v>3000000</v>
      </c>
      <c r="AH151" s="41">
        <f t="shared" si="92"/>
        <v>2.5239991939356173E-2</v>
      </c>
      <c r="AI151" s="42">
        <f t="shared" si="93"/>
        <v>1.6553371602536077E-3</v>
      </c>
    </row>
    <row r="152" spans="1:37" outlineLevel="1">
      <c r="A152" s="16">
        <v>19</v>
      </c>
      <c r="B152" s="79" t="s">
        <v>295</v>
      </c>
      <c r="C152" s="96" t="s">
        <v>307</v>
      </c>
      <c r="D152" s="101" t="s">
        <v>325</v>
      </c>
      <c r="E152" s="251"/>
      <c r="F152" s="98" t="s">
        <v>109</v>
      </c>
      <c r="G152" s="96" t="s">
        <v>307</v>
      </c>
      <c r="H152" s="96">
        <v>42185</v>
      </c>
      <c r="I152" s="223"/>
      <c r="J152" s="106">
        <v>3000000</v>
      </c>
      <c r="K152" s="39"/>
      <c r="L152" s="103">
        <v>46</v>
      </c>
      <c r="M152" s="35"/>
      <c r="N152" s="35"/>
      <c r="O152" s="92" t="s">
        <v>131</v>
      </c>
      <c r="P152" s="39"/>
      <c r="Q152" s="35"/>
      <c r="R152" s="35"/>
      <c r="S152" s="35"/>
      <c r="T152" s="40">
        <f t="shared" si="86"/>
        <v>0</v>
      </c>
      <c r="U152" s="35"/>
      <c r="V152" s="35"/>
      <c r="W152" s="35"/>
      <c r="X152" s="40">
        <f t="shared" si="87"/>
        <v>0</v>
      </c>
      <c r="Y152" s="35"/>
      <c r="Z152" s="99">
        <v>3000000</v>
      </c>
      <c r="AA152" s="99"/>
      <c r="AB152" s="40">
        <f t="shared" si="88"/>
        <v>3000000</v>
      </c>
      <c r="AC152" s="35"/>
      <c r="AD152" s="35"/>
      <c r="AE152" s="35"/>
      <c r="AF152" s="40">
        <f t="shared" si="89"/>
        <v>0</v>
      </c>
      <c r="AG152" s="40">
        <f t="shared" si="90"/>
        <v>3000000</v>
      </c>
      <c r="AH152" s="41">
        <f t="shared" si="92"/>
        <v>2.5239991939356173E-2</v>
      </c>
      <c r="AI152" s="42">
        <f t="shared" si="93"/>
        <v>1.6553371602536077E-3</v>
      </c>
    </row>
    <row r="153" spans="1:37" ht="22.5" outlineLevel="1">
      <c r="A153" s="16">
        <v>20</v>
      </c>
      <c r="B153" s="79" t="s">
        <v>296</v>
      </c>
      <c r="C153" s="96" t="s">
        <v>305</v>
      </c>
      <c r="D153" s="101" t="s">
        <v>326</v>
      </c>
      <c r="E153" s="251"/>
      <c r="F153" s="98" t="s">
        <v>109</v>
      </c>
      <c r="G153" s="96" t="s">
        <v>305</v>
      </c>
      <c r="H153" s="96">
        <v>42185</v>
      </c>
      <c r="I153" s="223"/>
      <c r="J153" s="106">
        <v>3000000</v>
      </c>
      <c r="K153" s="39"/>
      <c r="L153" s="103">
        <v>257</v>
      </c>
      <c r="M153" s="35"/>
      <c r="N153" s="35"/>
      <c r="O153" s="92" t="s">
        <v>131</v>
      </c>
      <c r="P153" s="39"/>
      <c r="Q153" s="35"/>
      <c r="R153" s="35"/>
      <c r="S153" s="35"/>
      <c r="T153" s="40">
        <f t="shared" si="86"/>
        <v>0</v>
      </c>
      <c r="U153" s="35"/>
      <c r="V153" s="35"/>
      <c r="W153" s="35"/>
      <c r="X153" s="40">
        <f t="shared" si="87"/>
        <v>0</v>
      </c>
      <c r="Y153" s="35"/>
      <c r="Z153" s="99"/>
      <c r="AA153" s="99">
        <v>3000000</v>
      </c>
      <c r="AB153" s="40">
        <f t="shared" si="88"/>
        <v>3000000</v>
      </c>
      <c r="AC153" s="35"/>
      <c r="AD153" s="35"/>
      <c r="AE153" s="35"/>
      <c r="AF153" s="40">
        <f t="shared" si="89"/>
        <v>0</v>
      </c>
      <c r="AG153" s="40">
        <f t="shared" si="90"/>
        <v>3000000</v>
      </c>
      <c r="AH153" s="41">
        <f t="shared" si="92"/>
        <v>2.5239991939356173E-2</v>
      </c>
      <c r="AI153" s="42">
        <f t="shared" si="93"/>
        <v>1.6553371602536077E-3</v>
      </c>
    </row>
    <row r="154" spans="1:37" ht="22.5" outlineLevel="1">
      <c r="A154" s="16">
        <v>21</v>
      </c>
      <c r="B154" s="79" t="s">
        <v>297</v>
      </c>
      <c r="C154" s="96" t="s">
        <v>327</v>
      </c>
      <c r="D154" s="101" t="s">
        <v>328</v>
      </c>
      <c r="E154" s="251"/>
      <c r="F154" s="98" t="s">
        <v>109</v>
      </c>
      <c r="G154" s="96" t="s">
        <v>327</v>
      </c>
      <c r="H154" s="96">
        <v>42185</v>
      </c>
      <c r="I154" s="223"/>
      <c r="J154" s="106">
        <v>5268500</v>
      </c>
      <c r="K154" s="39"/>
      <c r="L154" s="103">
        <v>250</v>
      </c>
      <c r="M154" s="35"/>
      <c r="N154" s="35"/>
      <c r="O154" s="92" t="s">
        <v>131</v>
      </c>
      <c r="P154" s="39"/>
      <c r="Q154" s="35"/>
      <c r="R154" s="35"/>
      <c r="S154" s="35"/>
      <c r="T154" s="40">
        <f t="shared" si="86"/>
        <v>0</v>
      </c>
      <c r="U154" s="35"/>
      <c r="V154" s="35"/>
      <c r="W154" s="35"/>
      <c r="X154" s="40">
        <f t="shared" si="87"/>
        <v>0</v>
      </c>
      <c r="Y154" s="35"/>
      <c r="Z154" s="99"/>
      <c r="AA154" s="99">
        <v>5268500</v>
      </c>
      <c r="AB154" s="40">
        <f t="shared" si="88"/>
        <v>5268500</v>
      </c>
      <c r="AC154" s="35"/>
      <c r="AD154" s="35"/>
      <c r="AE154" s="35"/>
      <c r="AF154" s="40">
        <f t="shared" si="89"/>
        <v>0</v>
      </c>
      <c r="AG154" s="40">
        <f t="shared" si="90"/>
        <v>5268500</v>
      </c>
      <c r="AH154" s="41">
        <f t="shared" si="92"/>
        <v>4.4325632510832665E-2</v>
      </c>
      <c r="AI154" s="42">
        <f t="shared" si="93"/>
        <v>2.9070479429320439E-3</v>
      </c>
    </row>
    <row r="155" spans="1:37" outlineLevel="1">
      <c r="A155" s="16">
        <v>22</v>
      </c>
      <c r="B155" s="79" t="s">
        <v>298</v>
      </c>
      <c r="C155" s="96" t="s">
        <v>305</v>
      </c>
      <c r="D155" s="101" t="s">
        <v>329</v>
      </c>
      <c r="E155" s="251"/>
      <c r="F155" s="98" t="s">
        <v>109</v>
      </c>
      <c r="G155" s="96" t="s">
        <v>305</v>
      </c>
      <c r="H155" s="96">
        <v>42185</v>
      </c>
      <c r="I155" s="223"/>
      <c r="J155" s="106">
        <v>5141992</v>
      </c>
      <c r="K155" s="39"/>
      <c r="L155" s="103">
        <v>30</v>
      </c>
      <c r="M155" s="35"/>
      <c r="N155" s="35"/>
      <c r="O155" s="92" t="s">
        <v>131</v>
      </c>
      <c r="P155" s="39"/>
      <c r="Q155" s="35"/>
      <c r="R155" s="35"/>
      <c r="S155" s="35"/>
      <c r="T155" s="40">
        <f t="shared" si="86"/>
        <v>0</v>
      </c>
      <c r="U155" s="35"/>
      <c r="V155" s="35"/>
      <c r="W155" s="35"/>
      <c r="X155" s="40">
        <f t="shared" si="87"/>
        <v>0</v>
      </c>
      <c r="Y155" s="35"/>
      <c r="Z155" s="99"/>
      <c r="AA155" s="99">
        <v>5141992</v>
      </c>
      <c r="AB155" s="40">
        <f t="shared" si="88"/>
        <v>5141992</v>
      </c>
      <c r="AC155" s="35"/>
      <c r="AD155" s="35"/>
      <c r="AE155" s="35"/>
      <c r="AF155" s="40">
        <f t="shared" si="89"/>
        <v>0</v>
      </c>
      <c r="AG155" s="40">
        <f t="shared" si="90"/>
        <v>5141992</v>
      </c>
      <c r="AH155" s="41">
        <f t="shared" si="92"/>
        <v>4.3261278877411311E-2</v>
      </c>
      <c r="AI155" s="42">
        <f t="shared" si="93"/>
        <v>2.837243478442256E-3</v>
      </c>
    </row>
    <row r="156" spans="1:37" ht="22.5" outlineLevel="1">
      <c r="A156" s="16">
        <v>23</v>
      </c>
      <c r="B156" s="79" t="s">
        <v>299</v>
      </c>
      <c r="C156" s="96" t="s">
        <v>305</v>
      </c>
      <c r="D156" s="101" t="s">
        <v>330</v>
      </c>
      <c r="E156" s="251"/>
      <c r="F156" s="98" t="s">
        <v>109</v>
      </c>
      <c r="G156" s="96" t="s">
        <v>305</v>
      </c>
      <c r="H156" s="96">
        <v>42185</v>
      </c>
      <c r="I156" s="223"/>
      <c r="J156" s="106">
        <v>3000000</v>
      </c>
      <c r="K156" s="39"/>
      <c r="L156" s="103">
        <v>500</v>
      </c>
      <c r="M156" s="35"/>
      <c r="N156" s="35"/>
      <c r="O156" s="92" t="s">
        <v>131</v>
      </c>
      <c r="P156" s="39"/>
      <c r="Q156" s="35"/>
      <c r="R156" s="35"/>
      <c r="S156" s="35"/>
      <c r="T156" s="40">
        <f t="shared" si="86"/>
        <v>0</v>
      </c>
      <c r="U156" s="35"/>
      <c r="V156" s="35"/>
      <c r="W156" s="35"/>
      <c r="X156" s="40">
        <f t="shared" si="87"/>
        <v>0</v>
      </c>
      <c r="Y156" s="35"/>
      <c r="Z156" s="99"/>
      <c r="AA156" s="99">
        <v>3000000</v>
      </c>
      <c r="AB156" s="40">
        <f t="shared" si="88"/>
        <v>3000000</v>
      </c>
      <c r="AC156" s="35"/>
      <c r="AD156" s="35"/>
      <c r="AE156" s="35"/>
      <c r="AF156" s="40">
        <f t="shared" si="89"/>
        <v>0</v>
      </c>
      <c r="AG156" s="40">
        <f t="shared" si="90"/>
        <v>3000000</v>
      </c>
      <c r="AH156" s="41">
        <f t="shared" si="92"/>
        <v>2.5239991939356173E-2</v>
      </c>
      <c r="AI156" s="42">
        <f t="shared" si="93"/>
        <v>1.6553371602536077E-3</v>
      </c>
    </row>
    <row r="157" spans="1:37" outlineLevel="1">
      <c r="A157" s="16">
        <v>24</v>
      </c>
      <c r="B157" s="79" t="s">
        <v>300</v>
      </c>
      <c r="C157" s="96" t="s">
        <v>307</v>
      </c>
      <c r="D157" s="101" t="s">
        <v>331</v>
      </c>
      <c r="E157" s="251"/>
      <c r="F157" s="98" t="s">
        <v>109</v>
      </c>
      <c r="G157" s="96" t="s">
        <v>307</v>
      </c>
      <c r="H157" s="96">
        <v>42185</v>
      </c>
      <c r="I157" s="223"/>
      <c r="J157" s="106">
        <v>10250000</v>
      </c>
      <c r="K157" s="39"/>
      <c r="L157" s="103">
        <v>150</v>
      </c>
      <c r="M157" s="35"/>
      <c r="N157" s="35"/>
      <c r="O157" s="92" t="s">
        <v>131</v>
      </c>
      <c r="P157" s="39"/>
      <c r="Q157" s="35"/>
      <c r="R157" s="35"/>
      <c r="S157" s="35"/>
      <c r="T157" s="40">
        <f t="shared" si="86"/>
        <v>0</v>
      </c>
      <c r="U157" s="35"/>
      <c r="V157" s="35"/>
      <c r="W157" s="35"/>
      <c r="X157" s="40">
        <f t="shared" si="87"/>
        <v>0</v>
      </c>
      <c r="Y157" s="35"/>
      <c r="Z157" s="99">
        <v>10250000</v>
      </c>
      <c r="AA157" s="99"/>
      <c r="AB157" s="40">
        <f t="shared" si="88"/>
        <v>10250000</v>
      </c>
      <c r="AC157" s="35"/>
      <c r="AD157" s="35"/>
      <c r="AE157" s="35"/>
      <c r="AF157" s="40">
        <f t="shared" si="89"/>
        <v>0</v>
      </c>
      <c r="AG157" s="40">
        <f t="shared" si="90"/>
        <v>10250000</v>
      </c>
      <c r="AH157" s="41">
        <f t="shared" si="92"/>
        <v>8.6236639126133594E-2</v>
      </c>
      <c r="AI157" s="42">
        <f t="shared" si="93"/>
        <v>5.655735297533159E-3</v>
      </c>
    </row>
    <row r="158" spans="1:37" outlineLevel="1">
      <c r="A158" s="16">
        <v>25</v>
      </c>
      <c r="B158" s="79" t="s">
        <v>301</v>
      </c>
      <c r="C158" s="96" t="s">
        <v>332</v>
      </c>
      <c r="D158" s="101" t="s">
        <v>333</v>
      </c>
      <c r="E158" s="251"/>
      <c r="F158" s="98" t="s">
        <v>109</v>
      </c>
      <c r="G158" s="96" t="s">
        <v>332</v>
      </c>
      <c r="H158" s="96">
        <v>42185</v>
      </c>
      <c r="I158" s="223"/>
      <c r="J158" s="106">
        <v>3075000</v>
      </c>
      <c r="K158" s="39"/>
      <c r="L158" s="103">
        <v>30</v>
      </c>
      <c r="M158" s="35"/>
      <c r="N158" s="35"/>
      <c r="O158" s="92" t="s">
        <v>131</v>
      </c>
      <c r="P158" s="39"/>
      <c r="Q158" s="35"/>
      <c r="R158" s="35"/>
      <c r="S158" s="35"/>
      <c r="T158" s="40">
        <f t="shared" si="86"/>
        <v>0</v>
      </c>
      <c r="U158" s="35"/>
      <c r="V158" s="35"/>
      <c r="W158" s="35"/>
      <c r="X158" s="40">
        <f t="shared" si="87"/>
        <v>0</v>
      </c>
      <c r="Y158" s="35"/>
      <c r="Z158" s="99"/>
      <c r="AA158" s="99">
        <v>3075000</v>
      </c>
      <c r="AB158" s="40">
        <f t="shared" si="88"/>
        <v>3075000</v>
      </c>
      <c r="AC158" s="35"/>
      <c r="AD158" s="35"/>
      <c r="AE158" s="35"/>
      <c r="AF158" s="40">
        <f t="shared" si="89"/>
        <v>0</v>
      </c>
      <c r="AG158" s="40">
        <f t="shared" si="90"/>
        <v>3075000</v>
      </c>
      <c r="AH158" s="41">
        <f t="shared" si="92"/>
        <v>2.587099173784008E-2</v>
      </c>
      <c r="AI158" s="42">
        <f t="shared" si="93"/>
        <v>1.6967205892599478E-3</v>
      </c>
    </row>
    <row r="159" spans="1:37" outlineLevel="1">
      <c r="A159" s="16">
        <v>26</v>
      </c>
      <c r="B159" s="79" t="s">
        <v>302</v>
      </c>
      <c r="C159" s="96" t="s">
        <v>307</v>
      </c>
      <c r="D159" s="101" t="s">
        <v>334</v>
      </c>
      <c r="E159" s="251"/>
      <c r="F159" s="98" t="s">
        <v>109</v>
      </c>
      <c r="G159" s="96" t="s">
        <v>307</v>
      </c>
      <c r="H159" s="96">
        <v>42185</v>
      </c>
      <c r="I159" s="223"/>
      <c r="J159" s="99">
        <v>3000000</v>
      </c>
      <c r="K159" s="39"/>
      <c r="L159" s="103">
        <v>60</v>
      </c>
      <c r="M159" s="35"/>
      <c r="N159" s="35"/>
      <c r="O159" s="92" t="s">
        <v>131</v>
      </c>
      <c r="P159" s="39"/>
      <c r="Q159" s="35"/>
      <c r="R159" s="35"/>
      <c r="S159" s="35"/>
      <c r="T159" s="40">
        <f t="shared" si="86"/>
        <v>0</v>
      </c>
      <c r="U159" s="35"/>
      <c r="V159" s="35"/>
      <c r="W159" s="35"/>
      <c r="X159" s="40">
        <f t="shared" si="87"/>
        <v>0</v>
      </c>
      <c r="Y159" s="35"/>
      <c r="Z159" s="99">
        <v>3000000</v>
      </c>
      <c r="AA159" s="99"/>
      <c r="AB159" s="40">
        <f t="shared" si="88"/>
        <v>3000000</v>
      </c>
      <c r="AC159" s="35"/>
      <c r="AD159" s="35"/>
      <c r="AE159" s="35"/>
      <c r="AF159" s="40">
        <f t="shared" si="89"/>
        <v>0</v>
      </c>
      <c r="AG159" s="40">
        <f t="shared" si="90"/>
        <v>3000000</v>
      </c>
      <c r="AH159" s="41">
        <f t="shared" si="92"/>
        <v>2.5239991939356173E-2</v>
      </c>
      <c r="AI159" s="42">
        <f t="shared" si="93"/>
        <v>1.6553371602536077E-3</v>
      </c>
    </row>
    <row r="160" spans="1:37" ht="22.5" outlineLevel="1">
      <c r="A160" s="16">
        <v>27</v>
      </c>
      <c r="B160" s="79" t="s">
        <v>303</v>
      </c>
      <c r="C160" s="96" t="s">
        <v>307</v>
      </c>
      <c r="D160" s="101" t="s">
        <v>335</v>
      </c>
      <c r="E160" s="251"/>
      <c r="F160" s="98" t="s">
        <v>109</v>
      </c>
      <c r="G160" s="96" t="s">
        <v>307</v>
      </c>
      <c r="H160" s="96">
        <v>42185</v>
      </c>
      <c r="I160" s="223"/>
      <c r="J160" s="99">
        <v>3000000</v>
      </c>
      <c r="K160" s="39"/>
      <c r="L160" s="103">
        <v>80</v>
      </c>
      <c r="M160" s="35"/>
      <c r="N160" s="35"/>
      <c r="O160" s="92" t="s">
        <v>131</v>
      </c>
      <c r="P160" s="39"/>
      <c r="Q160" s="35"/>
      <c r="R160" s="35"/>
      <c r="S160" s="35"/>
      <c r="T160" s="40">
        <f t="shared" si="86"/>
        <v>0</v>
      </c>
      <c r="U160" s="35"/>
      <c r="V160" s="35"/>
      <c r="W160" s="35"/>
      <c r="X160" s="40">
        <f t="shared" si="87"/>
        <v>0</v>
      </c>
      <c r="Y160" s="35"/>
      <c r="Z160" s="99">
        <v>3000000</v>
      </c>
      <c r="AA160" s="99"/>
      <c r="AB160" s="40">
        <f t="shared" si="88"/>
        <v>3000000</v>
      </c>
      <c r="AC160" s="35"/>
      <c r="AD160" s="35"/>
      <c r="AE160" s="35"/>
      <c r="AF160" s="40">
        <f t="shared" si="89"/>
        <v>0</v>
      </c>
      <c r="AG160" s="40">
        <f t="shared" si="90"/>
        <v>3000000</v>
      </c>
      <c r="AH160" s="41">
        <f t="shared" si="92"/>
        <v>2.5239991939356173E-2</v>
      </c>
      <c r="AI160" s="42">
        <f t="shared" si="93"/>
        <v>1.6553371602536077E-3</v>
      </c>
      <c r="AK160" s="86"/>
    </row>
    <row r="161" spans="1:37" ht="22.5" outlineLevel="1">
      <c r="A161" s="16">
        <v>28</v>
      </c>
      <c r="B161" s="120" t="s">
        <v>304</v>
      </c>
      <c r="C161" s="146" t="s">
        <v>305</v>
      </c>
      <c r="D161" s="164" t="s">
        <v>336</v>
      </c>
      <c r="E161" s="251"/>
      <c r="F161" s="131" t="s">
        <v>109</v>
      </c>
      <c r="G161" s="146" t="s">
        <v>305</v>
      </c>
      <c r="H161" s="146">
        <v>42185</v>
      </c>
      <c r="I161" s="223"/>
      <c r="J161" s="99">
        <v>3000000</v>
      </c>
      <c r="K161" s="39"/>
      <c r="L161" s="103">
        <v>16</v>
      </c>
      <c r="M161" s="35"/>
      <c r="N161" s="35"/>
      <c r="O161" s="92" t="s">
        <v>131</v>
      </c>
      <c r="P161" s="39"/>
      <c r="Q161" s="35"/>
      <c r="R161" s="35"/>
      <c r="S161" s="35"/>
      <c r="T161" s="40">
        <f t="shared" si="86"/>
        <v>0</v>
      </c>
      <c r="U161" s="35"/>
      <c r="V161" s="35"/>
      <c r="W161" s="35"/>
      <c r="X161" s="40">
        <f t="shared" si="87"/>
        <v>0</v>
      </c>
      <c r="Y161" s="35"/>
      <c r="Z161" s="99"/>
      <c r="AA161" s="99">
        <v>3000000</v>
      </c>
      <c r="AB161" s="40">
        <f t="shared" si="88"/>
        <v>3000000</v>
      </c>
      <c r="AC161" s="35"/>
      <c r="AD161" s="35"/>
      <c r="AE161" s="35"/>
      <c r="AF161" s="40">
        <f t="shared" si="89"/>
        <v>0</v>
      </c>
      <c r="AG161" s="40">
        <f t="shared" si="90"/>
        <v>3000000</v>
      </c>
      <c r="AH161" s="41">
        <f t="shared" si="92"/>
        <v>2.5239991939356173E-2</v>
      </c>
      <c r="AI161" s="42">
        <f t="shared" si="93"/>
        <v>1.6553371602536077E-3</v>
      </c>
      <c r="AK161" s="127"/>
    </row>
    <row r="162" spans="1:37" outlineLevel="1">
      <c r="A162" s="16">
        <v>29</v>
      </c>
      <c r="B162" s="92" t="s">
        <v>961</v>
      </c>
      <c r="C162" s="96">
        <v>41912</v>
      </c>
      <c r="D162" s="101" t="s">
        <v>962</v>
      </c>
      <c r="E162" s="251"/>
      <c r="F162" s="92" t="s">
        <v>109</v>
      </c>
      <c r="G162" s="96">
        <v>41912</v>
      </c>
      <c r="H162" s="96">
        <v>42185</v>
      </c>
      <c r="I162" s="223"/>
      <c r="J162" s="99">
        <v>3000000</v>
      </c>
      <c r="K162" s="129"/>
      <c r="L162" s="103">
        <v>50</v>
      </c>
      <c r="M162" s="35"/>
      <c r="N162" s="35"/>
      <c r="O162" s="92" t="s">
        <v>131</v>
      </c>
      <c r="P162" s="129"/>
      <c r="Q162" s="35"/>
      <c r="R162" s="35"/>
      <c r="S162" s="35"/>
      <c r="T162" s="40">
        <f t="shared" si="86"/>
        <v>0</v>
      </c>
      <c r="U162" s="35"/>
      <c r="V162" s="35"/>
      <c r="W162" s="35"/>
      <c r="X162" s="40">
        <f t="shared" si="87"/>
        <v>0</v>
      </c>
      <c r="Y162" s="35"/>
      <c r="Z162" s="99"/>
      <c r="AA162" s="99"/>
      <c r="AB162" s="40">
        <f t="shared" si="88"/>
        <v>0</v>
      </c>
      <c r="AC162" s="35">
        <v>3000000</v>
      </c>
      <c r="AD162" s="35"/>
      <c r="AE162" s="35"/>
      <c r="AF162" s="40">
        <f t="shared" si="89"/>
        <v>3000000</v>
      </c>
      <c r="AG162" s="40">
        <f t="shared" si="90"/>
        <v>3000000</v>
      </c>
      <c r="AH162" s="41">
        <f t="shared" ref="AH162" si="94">IF(ISERROR(AG162/$I$133),0,AG162/$I$133)</f>
        <v>2.5239991939356173E-2</v>
      </c>
      <c r="AI162" s="42">
        <f t="shared" ref="AI162" si="95">IF(ISERROR(AG162/$AG$382),"-",AG162/$AG$382)</f>
        <v>1.6553371602536077E-3</v>
      </c>
      <c r="AK162" s="127"/>
    </row>
    <row r="163" spans="1:37" ht="22.5" outlineLevel="1">
      <c r="A163" s="16">
        <v>30</v>
      </c>
      <c r="B163" s="92" t="s">
        <v>1102</v>
      </c>
      <c r="C163" s="96">
        <v>41963</v>
      </c>
      <c r="D163" s="101" t="s">
        <v>1103</v>
      </c>
      <c r="E163" s="252"/>
      <c r="F163" s="92" t="s">
        <v>109</v>
      </c>
      <c r="G163" s="96"/>
      <c r="H163" s="96"/>
      <c r="I163" s="180"/>
      <c r="J163" s="99">
        <v>4284500</v>
      </c>
      <c r="K163" s="129"/>
      <c r="L163" s="103"/>
      <c r="M163" s="35"/>
      <c r="N163" s="35"/>
      <c r="O163" s="92" t="s">
        <v>131</v>
      </c>
      <c r="P163" s="129"/>
      <c r="Q163" s="35"/>
      <c r="R163" s="35"/>
      <c r="S163" s="35"/>
      <c r="T163" s="40">
        <f t="shared" si="86"/>
        <v>0</v>
      </c>
      <c r="U163" s="35"/>
      <c r="V163" s="35"/>
      <c r="W163" s="35"/>
      <c r="X163" s="40">
        <f t="shared" si="87"/>
        <v>0</v>
      </c>
      <c r="Y163" s="35"/>
      <c r="Z163" s="99"/>
      <c r="AA163" s="99"/>
      <c r="AB163" s="40">
        <f t="shared" si="88"/>
        <v>0</v>
      </c>
      <c r="AC163" s="35"/>
      <c r="AD163" s="35">
        <v>4284500</v>
      </c>
      <c r="AE163" s="35"/>
      <c r="AF163" s="40">
        <f t="shared" si="89"/>
        <v>4284500</v>
      </c>
      <c r="AG163" s="40">
        <f t="shared" si="90"/>
        <v>4284500</v>
      </c>
      <c r="AH163" s="41">
        <f t="shared" ref="AH163" si="96">IF(ISERROR(AG163/$I$133),0,AG163/$I$133)</f>
        <v>3.6046915154723844E-2</v>
      </c>
      <c r="AI163" s="42">
        <f t="shared" ref="AI163" si="97">IF(ISERROR(AG163/$AG$382),"-",AG163/$AG$382)</f>
        <v>2.3640973543688605E-3</v>
      </c>
      <c r="AK163" s="127"/>
    </row>
    <row r="164" spans="1:37" ht="12.75" customHeight="1">
      <c r="A164" s="181" t="s">
        <v>62</v>
      </c>
      <c r="B164" s="182"/>
      <c r="C164" s="182"/>
      <c r="D164" s="182"/>
      <c r="E164" s="182"/>
      <c r="F164" s="182"/>
      <c r="G164" s="182"/>
      <c r="H164" s="183"/>
      <c r="I164" s="55">
        <f>SUM(I133:I133)</f>
        <v>118858992</v>
      </c>
      <c r="J164" s="55">
        <f>SUM(J134:J163)</f>
        <v>118858992</v>
      </c>
      <c r="K164" s="56"/>
      <c r="L164" s="55">
        <f>SUM(L134:L162)</f>
        <v>3458</v>
      </c>
      <c r="M164" s="55">
        <f t="shared" ref="M164:N164" si="98">SUM(M134:M161)</f>
        <v>0</v>
      </c>
      <c r="N164" s="55">
        <f t="shared" si="98"/>
        <v>0</v>
      </c>
      <c r="O164" s="57"/>
      <c r="P164" s="59"/>
      <c r="Q164" s="55">
        <f t="shared" ref="Q164:S164" si="99">SUM(Q134:Q161)</f>
        <v>0</v>
      </c>
      <c r="R164" s="55">
        <f t="shared" si="99"/>
        <v>0</v>
      </c>
      <c r="S164" s="55">
        <f t="shared" si="99"/>
        <v>0</v>
      </c>
      <c r="T164" s="60">
        <f>SUM(T134:T161)</f>
        <v>0</v>
      </c>
      <c r="U164" s="55">
        <f t="shared" ref="U164:W164" si="100">SUM(U134:U161)</f>
        <v>0</v>
      </c>
      <c r="V164" s="55">
        <f t="shared" si="100"/>
        <v>0</v>
      </c>
      <c r="W164" s="55">
        <f t="shared" si="100"/>
        <v>0</v>
      </c>
      <c r="X164" s="60">
        <f>SUM(X134:X161)</f>
        <v>0</v>
      </c>
      <c r="Y164" s="55">
        <f>SUM(Y134:Y161)</f>
        <v>0</v>
      </c>
      <c r="Z164" s="55">
        <f t="shared" ref="Z164:AA164" si="101">SUM(Z134:Z161)</f>
        <v>61536500</v>
      </c>
      <c r="AA164" s="55">
        <f t="shared" si="101"/>
        <v>50037992</v>
      </c>
      <c r="AB164" s="60">
        <f>SUM(AB134:AB161)</f>
        <v>111574492</v>
      </c>
      <c r="AC164" s="55">
        <f>SUM(AC134:AC163)</f>
        <v>3000000</v>
      </c>
      <c r="AD164" s="55">
        <f t="shared" ref="AD164:AE164" si="102">SUM(AD134:AD163)</f>
        <v>4284500</v>
      </c>
      <c r="AE164" s="55">
        <f t="shared" si="102"/>
        <v>0</v>
      </c>
      <c r="AF164" s="60">
        <f>SUM(AF134:AF163)</f>
        <v>7284500</v>
      </c>
      <c r="AG164" s="53">
        <f>SUM(AG134:AG163)</f>
        <v>118858992</v>
      </c>
      <c r="AH164" s="54">
        <f>IF(ISERROR(AG164/I164),0,AG164/I164)</f>
        <v>1</v>
      </c>
      <c r="AI164" s="54">
        <f>IF(ISERROR(AG164/$AG$382),0,AG164/$AG$382)</f>
        <v>6.5583902095962085E-2</v>
      </c>
    </row>
    <row r="165" spans="1:37" ht="12.75" customHeight="1">
      <c r="A165" s="36"/>
      <c r="B165" s="187" t="s">
        <v>63</v>
      </c>
      <c r="C165" s="188"/>
      <c r="D165" s="189"/>
      <c r="E165" s="18"/>
      <c r="F165" s="19"/>
      <c r="G165" s="20"/>
      <c r="H165" s="20"/>
      <c r="I165" s="179">
        <v>218429029</v>
      </c>
      <c r="J165" s="22"/>
      <c r="K165" s="23"/>
      <c r="L165" s="24"/>
      <c r="M165" s="24"/>
      <c r="N165" s="24"/>
      <c r="O165" s="19"/>
      <c r="P165" s="25"/>
      <c r="Q165" s="22"/>
      <c r="R165" s="22"/>
      <c r="S165" s="22"/>
      <c r="T165" s="22"/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F165" s="22"/>
      <c r="AG165" s="22"/>
      <c r="AH165" s="26"/>
      <c r="AI165" s="26"/>
    </row>
    <row r="166" spans="1:37" outlineLevel="1">
      <c r="A166" s="16">
        <v>1</v>
      </c>
      <c r="B166" s="79" t="s">
        <v>345</v>
      </c>
      <c r="C166" s="81">
        <v>41851</v>
      </c>
      <c r="D166" s="78" t="s">
        <v>118</v>
      </c>
      <c r="E166" s="253" t="s">
        <v>117</v>
      </c>
      <c r="F166" s="79" t="s">
        <v>109</v>
      </c>
      <c r="G166" s="27"/>
      <c r="H166" s="27"/>
      <c r="I166" s="223"/>
      <c r="J166" s="99">
        <v>3000000</v>
      </c>
      <c r="K166" s="39"/>
      <c r="L166" s="35"/>
      <c r="M166" s="35"/>
      <c r="N166" s="35"/>
      <c r="O166" s="92" t="s">
        <v>131</v>
      </c>
      <c r="P166" s="28"/>
      <c r="Q166" s="35"/>
      <c r="R166" s="35"/>
      <c r="S166" s="35"/>
      <c r="T166" s="40">
        <f>SUM(Q166:S166)</f>
        <v>0</v>
      </c>
      <c r="U166" s="35"/>
      <c r="V166" s="35"/>
      <c r="W166" s="35"/>
      <c r="X166" s="40">
        <f>SUM(U166:W166)</f>
        <v>0</v>
      </c>
      <c r="Y166" s="35"/>
      <c r="Z166" s="35">
        <v>3000000</v>
      </c>
      <c r="AA166" s="35"/>
      <c r="AB166" s="40">
        <f>SUM(Y166:AA166)</f>
        <v>3000000</v>
      </c>
      <c r="AC166" s="35"/>
      <c r="AD166" s="35"/>
      <c r="AE166" s="35"/>
      <c r="AF166" s="40">
        <f>SUM(AC166:AE166)</f>
        <v>0</v>
      </c>
      <c r="AG166" s="40">
        <f t="shared" ref="AG166:AG173" si="103">SUM(T166,X166,AB166,AF166)</f>
        <v>3000000</v>
      </c>
      <c r="AH166" s="41">
        <f>IF(ISERROR(AG166/$I$165),0,AG166/$I$165)</f>
        <v>1.3734438200519583E-2</v>
      </c>
      <c r="AI166" s="42">
        <f t="shared" ref="AI166:AI218" si="104">IF(ISERROR(AG166/$AG$382),"-",AG166/$AG$382)</f>
        <v>1.6553371602536077E-3</v>
      </c>
    </row>
    <row r="167" spans="1:37" outlineLevel="1">
      <c r="A167" s="16">
        <v>2</v>
      </c>
      <c r="B167" s="149" t="s">
        <v>346</v>
      </c>
      <c r="C167" s="81">
        <v>41851</v>
      </c>
      <c r="D167" s="78" t="s">
        <v>119</v>
      </c>
      <c r="E167" s="254"/>
      <c r="F167" s="79" t="s">
        <v>109</v>
      </c>
      <c r="G167" s="31"/>
      <c r="H167" s="31"/>
      <c r="I167" s="223"/>
      <c r="J167" s="99">
        <v>3000000</v>
      </c>
      <c r="K167" s="39"/>
      <c r="L167" s="35"/>
      <c r="M167" s="35"/>
      <c r="N167" s="35"/>
      <c r="O167" s="92" t="s">
        <v>131</v>
      </c>
      <c r="P167" s="32"/>
      <c r="Q167" s="35"/>
      <c r="R167" s="35"/>
      <c r="S167" s="35"/>
      <c r="T167" s="40">
        <f t="shared" ref="T167:T173" si="105">SUM(Q167:S167)</f>
        <v>0</v>
      </c>
      <c r="U167" s="35"/>
      <c r="V167" s="35"/>
      <c r="W167" s="35"/>
      <c r="X167" s="40">
        <f t="shared" ref="X167:X173" si="106">SUM(U167:W167)</f>
        <v>0</v>
      </c>
      <c r="Y167" s="35"/>
      <c r="Z167" s="35">
        <v>3000000</v>
      </c>
      <c r="AA167" s="35"/>
      <c r="AB167" s="40">
        <f t="shared" ref="AB167:AB219" si="107">SUM(Y167:AA167)</f>
        <v>3000000</v>
      </c>
      <c r="AC167" s="35"/>
      <c r="AD167" s="35"/>
      <c r="AE167" s="35"/>
      <c r="AF167" s="40">
        <f t="shared" ref="AF167:AF173" si="108">SUM(AC167:AE167)</f>
        <v>0</v>
      </c>
      <c r="AG167" s="40">
        <f t="shared" si="103"/>
        <v>3000000</v>
      </c>
      <c r="AH167" s="41">
        <f t="shared" ref="AH167:AH218" si="109">IF(ISERROR(AG167/$I$165),0,AG167/$I$165)</f>
        <v>1.3734438200519583E-2</v>
      </c>
      <c r="AI167" s="42">
        <f t="shared" si="104"/>
        <v>1.6553371602536077E-3</v>
      </c>
    </row>
    <row r="168" spans="1:37" outlineLevel="1">
      <c r="A168" s="16">
        <v>3</v>
      </c>
      <c r="B168" s="149" t="s">
        <v>347</v>
      </c>
      <c r="C168" s="81">
        <v>41849</v>
      </c>
      <c r="D168" s="78" t="s">
        <v>120</v>
      </c>
      <c r="E168" s="254"/>
      <c r="F168" s="79" t="s">
        <v>109</v>
      </c>
      <c r="G168" s="31"/>
      <c r="H168" s="31"/>
      <c r="I168" s="223"/>
      <c r="J168" s="99">
        <v>3000000</v>
      </c>
      <c r="K168" s="39"/>
      <c r="L168" s="35"/>
      <c r="M168" s="35"/>
      <c r="N168" s="35"/>
      <c r="O168" s="92" t="s">
        <v>131</v>
      </c>
      <c r="P168" s="32"/>
      <c r="Q168" s="35"/>
      <c r="R168" s="35"/>
      <c r="S168" s="35"/>
      <c r="T168" s="40">
        <f t="shared" si="105"/>
        <v>0</v>
      </c>
      <c r="U168" s="35"/>
      <c r="V168" s="35"/>
      <c r="W168" s="35"/>
      <c r="X168" s="40">
        <f t="shared" si="106"/>
        <v>0</v>
      </c>
      <c r="Y168" s="35"/>
      <c r="Z168" s="35">
        <v>3000000</v>
      </c>
      <c r="AA168" s="35"/>
      <c r="AB168" s="40">
        <f t="shared" si="107"/>
        <v>3000000</v>
      </c>
      <c r="AC168" s="35"/>
      <c r="AD168" s="35"/>
      <c r="AE168" s="35"/>
      <c r="AF168" s="40">
        <f t="shared" si="108"/>
        <v>0</v>
      </c>
      <c r="AG168" s="40">
        <f t="shared" si="103"/>
        <v>3000000</v>
      </c>
      <c r="AH168" s="41">
        <f t="shared" si="109"/>
        <v>1.3734438200519583E-2</v>
      </c>
      <c r="AI168" s="42">
        <f t="shared" si="104"/>
        <v>1.6553371602536077E-3</v>
      </c>
    </row>
    <row r="169" spans="1:37" outlineLevel="1">
      <c r="A169" s="16">
        <v>4</v>
      </c>
      <c r="B169" s="149" t="s">
        <v>348</v>
      </c>
      <c r="C169" s="81">
        <v>41849</v>
      </c>
      <c r="D169" s="78" t="s">
        <v>121</v>
      </c>
      <c r="E169" s="254"/>
      <c r="F169" s="79" t="s">
        <v>109</v>
      </c>
      <c r="G169" s="31"/>
      <c r="H169" s="31"/>
      <c r="I169" s="223"/>
      <c r="J169" s="99">
        <v>3000000</v>
      </c>
      <c r="K169" s="39"/>
      <c r="L169" s="35"/>
      <c r="M169" s="35"/>
      <c r="N169" s="35"/>
      <c r="O169" s="92" t="s">
        <v>131</v>
      </c>
      <c r="P169" s="32"/>
      <c r="Q169" s="35"/>
      <c r="R169" s="35"/>
      <c r="S169" s="35"/>
      <c r="T169" s="40">
        <f t="shared" si="105"/>
        <v>0</v>
      </c>
      <c r="U169" s="35"/>
      <c r="V169" s="35"/>
      <c r="W169" s="35"/>
      <c r="X169" s="40">
        <f t="shared" si="106"/>
        <v>0</v>
      </c>
      <c r="Y169" s="35"/>
      <c r="Z169" s="35">
        <v>3000000</v>
      </c>
      <c r="AA169" s="35"/>
      <c r="AB169" s="40">
        <f t="shared" si="107"/>
        <v>3000000</v>
      </c>
      <c r="AC169" s="35"/>
      <c r="AD169" s="35"/>
      <c r="AE169" s="35"/>
      <c r="AF169" s="40">
        <f t="shared" si="108"/>
        <v>0</v>
      </c>
      <c r="AG169" s="40">
        <f t="shared" si="103"/>
        <v>3000000</v>
      </c>
      <c r="AH169" s="41">
        <f t="shared" si="109"/>
        <v>1.3734438200519583E-2</v>
      </c>
      <c r="AI169" s="42">
        <f t="shared" si="104"/>
        <v>1.6553371602536077E-3</v>
      </c>
    </row>
    <row r="170" spans="1:37" ht="22.5" outlineLevel="1">
      <c r="A170" s="16">
        <v>5</v>
      </c>
      <c r="B170" s="149" t="s">
        <v>349</v>
      </c>
      <c r="C170" s="81">
        <v>41851</v>
      </c>
      <c r="D170" s="78" t="s">
        <v>122</v>
      </c>
      <c r="E170" s="254"/>
      <c r="F170" s="79" t="s">
        <v>109</v>
      </c>
      <c r="G170" s="31"/>
      <c r="H170" s="31"/>
      <c r="I170" s="223"/>
      <c r="J170" s="99">
        <v>4000000</v>
      </c>
      <c r="K170" s="39"/>
      <c r="L170" s="35"/>
      <c r="M170" s="35"/>
      <c r="N170" s="35"/>
      <c r="O170" s="92" t="s">
        <v>131</v>
      </c>
      <c r="P170" s="32"/>
      <c r="Q170" s="35"/>
      <c r="R170" s="35"/>
      <c r="S170" s="35"/>
      <c r="T170" s="40">
        <f t="shared" si="105"/>
        <v>0</v>
      </c>
      <c r="U170" s="35"/>
      <c r="V170" s="35"/>
      <c r="W170" s="35"/>
      <c r="X170" s="40">
        <f t="shared" si="106"/>
        <v>0</v>
      </c>
      <c r="Y170" s="35"/>
      <c r="Z170" s="35">
        <v>4000000</v>
      </c>
      <c r="AA170" s="35"/>
      <c r="AB170" s="40">
        <f t="shared" si="107"/>
        <v>4000000</v>
      </c>
      <c r="AC170" s="35"/>
      <c r="AD170" s="35"/>
      <c r="AE170" s="35"/>
      <c r="AF170" s="40">
        <f t="shared" si="108"/>
        <v>0</v>
      </c>
      <c r="AG170" s="40">
        <f t="shared" si="103"/>
        <v>4000000</v>
      </c>
      <c r="AH170" s="41">
        <f t="shared" si="109"/>
        <v>1.8312584267359447E-2</v>
      </c>
      <c r="AI170" s="42">
        <f t="shared" si="104"/>
        <v>2.2071162136714766E-3</v>
      </c>
    </row>
    <row r="171" spans="1:37" ht="22.5" outlineLevel="1">
      <c r="A171" s="16">
        <v>6</v>
      </c>
      <c r="B171" s="149" t="s">
        <v>350</v>
      </c>
      <c r="C171" s="81">
        <v>41851</v>
      </c>
      <c r="D171" s="78" t="s">
        <v>123</v>
      </c>
      <c r="E171" s="254"/>
      <c r="F171" s="79" t="s">
        <v>109</v>
      </c>
      <c r="G171" s="31"/>
      <c r="H171" s="31"/>
      <c r="I171" s="223"/>
      <c r="J171" s="99">
        <v>3000000</v>
      </c>
      <c r="K171" s="39"/>
      <c r="L171" s="35"/>
      <c r="M171" s="35"/>
      <c r="N171" s="35"/>
      <c r="O171" s="92" t="s">
        <v>131</v>
      </c>
      <c r="P171" s="32"/>
      <c r="Q171" s="35"/>
      <c r="R171" s="35"/>
      <c r="S171" s="35"/>
      <c r="T171" s="40">
        <f t="shared" si="105"/>
        <v>0</v>
      </c>
      <c r="U171" s="35"/>
      <c r="V171" s="35"/>
      <c r="W171" s="35"/>
      <c r="X171" s="40">
        <f t="shared" si="106"/>
        <v>0</v>
      </c>
      <c r="Y171" s="35"/>
      <c r="Z171" s="35">
        <v>3000000</v>
      </c>
      <c r="AA171" s="35"/>
      <c r="AB171" s="40">
        <f t="shared" si="107"/>
        <v>3000000</v>
      </c>
      <c r="AC171" s="35"/>
      <c r="AD171" s="35"/>
      <c r="AE171" s="35"/>
      <c r="AF171" s="40">
        <f t="shared" si="108"/>
        <v>0</v>
      </c>
      <c r="AG171" s="40">
        <f t="shared" si="103"/>
        <v>3000000</v>
      </c>
      <c r="AH171" s="41">
        <f t="shared" si="109"/>
        <v>1.3734438200519583E-2</v>
      </c>
      <c r="AI171" s="42">
        <f t="shared" si="104"/>
        <v>1.6553371602536077E-3</v>
      </c>
    </row>
    <row r="172" spans="1:37" ht="22.5" outlineLevel="1">
      <c r="A172" s="16">
        <v>7</v>
      </c>
      <c r="B172" s="150" t="s">
        <v>351</v>
      </c>
      <c r="C172" s="121">
        <v>41851</v>
      </c>
      <c r="D172" s="122" t="s">
        <v>124</v>
      </c>
      <c r="E172" s="254"/>
      <c r="F172" s="120" t="s">
        <v>109</v>
      </c>
      <c r="G172" s="123"/>
      <c r="H172" s="123"/>
      <c r="I172" s="223"/>
      <c r="J172" s="99">
        <v>4000000</v>
      </c>
      <c r="K172" s="39"/>
      <c r="L172" s="35"/>
      <c r="M172" s="35"/>
      <c r="N172" s="35"/>
      <c r="O172" s="100" t="s">
        <v>131</v>
      </c>
      <c r="P172" s="111"/>
      <c r="Q172" s="125"/>
      <c r="R172" s="125"/>
      <c r="S172" s="125"/>
      <c r="T172" s="126">
        <f t="shared" si="105"/>
        <v>0</v>
      </c>
      <c r="U172" s="35"/>
      <c r="V172" s="35"/>
      <c r="W172" s="35"/>
      <c r="X172" s="40">
        <f t="shared" si="106"/>
        <v>0</v>
      </c>
      <c r="Y172" s="35"/>
      <c r="Z172" s="35">
        <v>4000000</v>
      </c>
      <c r="AA172" s="35"/>
      <c r="AB172" s="40">
        <f t="shared" si="107"/>
        <v>4000000</v>
      </c>
      <c r="AC172" s="35"/>
      <c r="AD172" s="35"/>
      <c r="AE172" s="35"/>
      <c r="AF172" s="40">
        <f t="shared" si="108"/>
        <v>0</v>
      </c>
      <c r="AG172" s="40">
        <f t="shared" si="103"/>
        <v>4000000</v>
      </c>
      <c r="AH172" s="41">
        <f t="shared" si="109"/>
        <v>1.8312584267359447E-2</v>
      </c>
      <c r="AI172" s="42">
        <f t="shared" si="104"/>
        <v>2.2071162136714766E-3</v>
      </c>
    </row>
    <row r="173" spans="1:37" ht="22.5" outlineLevel="1">
      <c r="A173" s="16">
        <v>8</v>
      </c>
      <c r="B173" s="151" t="s">
        <v>352</v>
      </c>
      <c r="C173" s="82">
        <v>41849</v>
      </c>
      <c r="D173" s="101" t="s">
        <v>125</v>
      </c>
      <c r="E173" s="254"/>
      <c r="F173" s="92" t="s">
        <v>109</v>
      </c>
      <c r="G173" s="31"/>
      <c r="H173" s="31"/>
      <c r="I173" s="223"/>
      <c r="J173" s="99">
        <v>3000000</v>
      </c>
      <c r="K173" s="39"/>
      <c r="L173" s="35"/>
      <c r="M173" s="35"/>
      <c r="N173" s="35"/>
      <c r="O173" s="92" t="s">
        <v>131</v>
      </c>
      <c r="P173" s="39"/>
      <c r="Q173" s="102"/>
      <c r="R173" s="102"/>
      <c r="S173" s="102"/>
      <c r="T173" s="22">
        <f t="shared" si="105"/>
        <v>0</v>
      </c>
      <c r="U173" s="35"/>
      <c r="V173" s="35"/>
      <c r="W173" s="35"/>
      <c r="X173" s="40">
        <f t="shared" si="106"/>
        <v>0</v>
      </c>
      <c r="Y173" s="35"/>
      <c r="Z173" s="35">
        <v>3000000</v>
      </c>
      <c r="AA173" s="35"/>
      <c r="AB173" s="40">
        <f t="shared" si="107"/>
        <v>3000000</v>
      </c>
      <c r="AC173" s="35"/>
      <c r="AD173" s="35"/>
      <c r="AE173" s="35"/>
      <c r="AF173" s="40">
        <f t="shared" si="108"/>
        <v>0</v>
      </c>
      <c r="AG173" s="40">
        <f t="shared" si="103"/>
        <v>3000000</v>
      </c>
      <c r="AH173" s="41">
        <f t="shared" si="109"/>
        <v>1.3734438200519583E-2</v>
      </c>
      <c r="AI173" s="42">
        <f t="shared" si="104"/>
        <v>1.6553371602536077E-3</v>
      </c>
    </row>
    <row r="174" spans="1:37" outlineLevel="1">
      <c r="A174" s="16">
        <v>9</v>
      </c>
      <c r="B174" s="151" t="s">
        <v>512</v>
      </c>
      <c r="C174" s="82">
        <v>41871</v>
      </c>
      <c r="D174" s="101" t="s">
        <v>513</v>
      </c>
      <c r="E174" s="254"/>
      <c r="F174" s="92" t="s">
        <v>109</v>
      </c>
      <c r="G174" s="31"/>
      <c r="H174" s="31"/>
      <c r="I174" s="223"/>
      <c r="J174" s="99">
        <v>3500000</v>
      </c>
      <c r="K174" s="39"/>
      <c r="L174" s="35"/>
      <c r="M174" s="35"/>
      <c r="N174" s="35"/>
      <c r="O174" s="92" t="s">
        <v>131</v>
      </c>
      <c r="P174" s="39"/>
      <c r="Q174" s="102"/>
      <c r="R174" s="102"/>
      <c r="S174" s="102"/>
      <c r="T174" s="22">
        <f t="shared" ref="T174:T219" si="110">SUM(Q174:S174)</f>
        <v>0</v>
      </c>
      <c r="U174" s="35"/>
      <c r="V174" s="35"/>
      <c r="W174" s="35"/>
      <c r="X174" s="40">
        <f t="shared" ref="X174:X219" si="111">SUM(U174:W174)</f>
        <v>0</v>
      </c>
      <c r="Y174" s="35"/>
      <c r="Z174" s="35">
        <v>3500000</v>
      </c>
      <c r="AA174" s="35"/>
      <c r="AB174" s="40">
        <f t="shared" si="107"/>
        <v>3500000</v>
      </c>
      <c r="AC174" s="35"/>
      <c r="AD174" s="35"/>
      <c r="AE174" s="35"/>
      <c r="AF174" s="40">
        <f t="shared" ref="AF174:AF219" si="112">SUM(AC174:AE174)</f>
        <v>0</v>
      </c>
      <c r="AG174" s="40">
        <f t="shared" ref="AG174:AG219" si="113">SUM(T174,X174,AB174,AF174)</f>
        <v>3500000</v>
      </c>
      <c r="AH174" s="41">
        <f t="shared" si="109"/>
        <v>1.6023511233939514E-2</v>
      </c>
      <c r="AI174" s="42">
        <f t="shared" si="104"/>
        <v>1.9312266869625423E-3</v>
      </c>
    </row>
    <row r="175" spans="1:37" ht="22.5" outlineLevel="1">
      <c r="A175" s="16">
        <v>10</v>
      </c>
      <c r="B175" s="151" t="s">
        <v>514</v>
      </c>
      <c r="C175" s="82">
        <v>41890</v>
      </c>
      <c r="D175" s="101" t="s">
        <v>515</v>
      </c>
      <c r="E175" s="254"/>
      <c r="F175" s="92" t="s">
        <v>109</v>
      </c>
      <c r="G175" s="31"/>
      <c r="H175" s="31"/>
      <c r="I175" s="223"/>
      <c r="J175" s="99">
        <v>3000000</v>
      </c>
      <c r="K175" s="39"/>
      <c r="L175" s="35"/>
      <c r="M175" s="35"/>
      <c r="N175" s="35"/>
      <c r="O175" s="92" t="s">
        <v>131</v>
      </c>
      <c r="P175" s="39"/>
      <c r="Q175" s="102"/>
      <c r="R175" s="102"/>
      <c r="S175" s="102"/>
      <c r="T175" s="22">
        <f t="shared" si="110"/>
        <v>0</v>
      </c>
      <c r="U175" s="35"/>
      <c r="V175" s="35"/>
      <c r="W175" s="35"/>
      <c r="X175" s="40">
        <f t="shared" si="111"/>
        <v>0</v>
      </c>
      <c r="Y175" s="35"/>
      <c r="Z175" s="35"/>
      <c r="AA175" s="35">
        <v>3000000</v>
      </c>
      <c r="AB175" s="40">
        <f t="shared" si="107"/>
        <v>3000000</v>
      </c>
      <c r="AC175" s="35"/>
      <c r="AD175" s="35"/>
      <c r="AE175" s="35"/>
      <c r="AF175" s="40">
        <f t="shared" si="112"/>
        <v>0</v>
      </c>
      <c r="AG175" s="40">
        <f t="shared" si="113"/>
        <v>3000000</v>
      </c>
      <c r="AH175" s="41">
        <f t="shared" si="109"/>
        <v>1.3734438200519583E-2</v>
      </c>
      <c r="AI175" s="42">
        <f t="shared" si="104"/>
        <v>1.6553371602536077E-3</v>
      </c>
    </row>
    <row r="176" spans="1:37" outlineLevel="1">
      <c r="A176" s="16">
        <v>11</v>
      </c>
      <c r="B176" s="151" t="s">
        <v>516</v>
      </c>
      <c r="C176" s="82">
        <v>41858</v>
      </c>
      <c r="D176" s="101" t="s">
        <v>517</v>
      </c>
      <c r="E176" s="254"/>
      <c r="F176" s="92" t="s">
        <v>109</v>
      </c>
      <c r="G176" s="31"/>
      <c r="H176" s="31"/>
      <c r="I176" s="223"/>
      <c r="J176" s="99">
        <v>3000000</v>
      </c>
      <c r="K176" s="39"/>
      <c r="L176" s="35"/>
      <c r="M176" s="35"/>
      <c r="N176" s="35"/>
      <c r="O176" s="92" t="s">
        <v>131</v>
      </c>
      <c r="P176" s="39"/>
      <c r="Q176" s="102"/>
      <c r="R176" s="102"/>
      <c r="S176" s="102"/>
      <c r="T176" s="22">
        <f t="shared" si="110"/>
        <v>0</v>
      </c>
      <c r="U176" s="35"/>
      <c r="V176" s="35"/>
      <c r="W176" s="35"/>
      <c r="X176" s="40">
        <f t="shared" si="111"/>
        <v>0</v>
      </c>
      <c r="Y176" s="35"/>
      <c r="Z176" s="35">
        <v>3000000</v>
      </c>
      <c r="AA176" s="35"/>
      <c r="AB176" s="40">
        <f t="shared" si="107"/>
        <v>3000000</v>
      </c>
      <c r="AC176" s="35"/>
      <c r="AD176" s="35"/>
      <c r="AE176" s="35"/>
      <c r="AF176" s="40">
        <f t="shared" si="112"/>
        <v>0</v>
      </c>
      <c r="AG176" s="40">
        <f t="shared" si="113"/>
        <v>3000000</v>
      </c>
      <c r="AH176" s="41">
        <f t="shared" si="109"/>
        <v>1.3734438200519583E-2</v>
      </c>
      <c r="AI176" s="42">
        <f t="shared" si="104"/>
        <v>1.6553371602536077E-3</v>
      </c>
    </row>
    <row r="177" spans="1:35" ht="22.5" outlineLevel="1">
      <c r="A177" s="16">
        <v>12</v>
      </c>
      <c r="B177" s="151" t="s">
        <v>518</v>
      </c>
      <c r="C177" s="82">
        <v>41880</v>
      </c>
      <c r="D177" s="101" t="s">
        <v>519</v>
      </c>
      <c r="E177" s="254"/>
      <c r="F177" s="92" t="s">
        <v>109</v>
      </c>
      <c r="G177" s="31"/>
      <c r="H177" s="31"/>
      <c r="I177" s="223"/>
      <c r="J177" s="99">
        <v>3000000</v>
      </c>
      <c r="K177" s="39"/>
      <c r="L177" s="35"/>
      <c r="M177" s="35"/>
      <c r="N177" s="35"/>
      <c r="O177" s="92" t="s">
        <v>131</v>
      </c>
      <c r="P177" s="39"/>
      <c r="Q177" s="102"/>
      <c r="R177" s="102"/>
      <c r="S177" s="102"/>
      <c r="T177" s="22">
        <f t="shared" si="110"/>
        <v>0</v>
      </c>
      <c r="U177" s="35"/>
      <c r="V177" s="35"/>
      <c r="W177" s="35"/>
      <c r="X177" s="40">
        <f t="shared" si="111"/>
        <v>0</v>
      </c>
      <c r="Y177" s="35"/>
      <c r="Z177" s="35"/>
      <c r="AA177" s="35">
        <v>3000000</v>
      </c>
      <c r="AB177" s="40">
        <f t="shared" si="107"/>
        <v>3000000</v>
      </c>
      <c r="AC177" s="35"/>
      <c r="AD177" s="35"/>
      <c r="AE177" s="35"/>
      <c r="AF177" s="40">
        <f t="shared" si="112"/>
        <v>0</v>
      </c>
      <c r="AG177" s="40">
        <f t="shared" si="113"/>
        <v>3000000</v>
      </c>
      <c r="AH177" s="41">
        <f t="shared" si="109"/>
        <v>1.3734438200519583E-2</v>
      </c>
      <c r="AI177" s="42">
        <f t="shared" si="104"/>
        <v>1.6553371602536077E-3</v>
      </c>
    </row>
    <row r="178" spans="1:35" outlineLevel="1">
      <c r="A178" s="16">
        <v>13</v>
      </c>
      <c r="B178" s="151" t="s">
        <v>532</v>
      </c>
      <c r="C178" s="82">
        <v>41865</v>
      </c>
      <c r="D178" s="101" t="s">
        <v>520</v>
      </c>
      <c r="E178" s="254"/>
      <c r="F178" s="92" t="s">
        <v>109</v>
      </c>
      <c r="G178" s="31"/>
      <c r="H178" s="31"/>
      <c r="I178" s="223"/>
      <c r="J178" s="99">
        <v>3000000</v>
      </c>
      <c r="K178" s="39"/>
      <c r="L178" s="35"/>
      <c r="M178" s="35"/>
      <c r="N178" s="35"/>
      <c r="O178" s="92" t="s">
        <v>131</v>
      </c>
      <c r="P178" s="39"/>
      <c r="Q178" s="102"/>
      <c r="R178" s="102"/>
      <c r="S178" s="102"/>
      <c r="T178" s="22">
        <f t="shared" si="110"/>
        <v>0</v>
      </c>
      <c r="U178" s="35"/>
      <c r="V178" s="35"/>
      <c r="W178" s="35"/>
      <c r="X178" s="40">
        <f t="shared" si="111"/>
        <v>0</v>
      </c>
      <c r="Y178" s="35"/>
      <c r="Z178" s="35">
        <v>3000000</v>
      </c>
      <c r="AA178" s="35"/>
      <c r="AB178" s="40">
        <f t="shared" si="107"/>
        <v>3000000</v>
      </c>
      <c r="AC178" s="35"/>
      <c r="AD178" s="35"/>
      <c r="AE178" s="35"/>
      <c r="AF178" s="40">
        <f t="shared" si="112"/>
        <v>0</v>
      </c>
      <c r="AG178" s="40">
        <f t="shared" si="113"/>
        <v>3000000</v>
      </c>
      <c r="AH178" s="41">
        <f t="shared" si="109"/>
        <v>1.3734438200519583E-2</v>
      </c>
      <c r="AI178" s="42">
        <f t="shared" si="104"/>
        <v>1.6553371602536077E-3</v>
      </c>
    </row>
    <row r="179" spans="1:35" ht="22.5" outlineLevel="1">
      <c r="A179" s="16">
        <v>14</v>
      </c>
      <c r="B179" s="151" t="s">
        <v>533</v>
      </c>
      <c r="C179" s="82">
        <v>41894</v>
      </c>
      <c r="D179" s="101" t="s">
        <v>521</v>
      </c>
      <c r="E179" s="254"/>
      <c r="F179" s="92" t="s">
        <v>109</v>
      </c>
      <c r="G179" s="31"/>
      <c r="H179" s="31"/>
      <c r="I179" s="223"/>
      <c r="J179" s="99">
        <v>3000000</v>
      </c>
      <c r="K179" s="39"/>
      <c r="L179" s="35"/>
      <c r="M179" s="35"/>
      <c r="N179" s="35"/>
      <c r="O179" s="92" t="s">
        <v>131</v>
      </c>
      <c r="P179" s="39"/>
      <c r="Q179" s="102"/>
      <c r="R179" s="102"/>
      <c r="S179" s="102"/>
      <c r="T179" s="22">
        <f t="shared" si="110"/>
        <v>0</v>
      </c>
      <c r="U179" s="35"/>
      <c r="V179" s="35"/>
      <c r="W179" s="35"/>
      <c r="X179" s="40">
        <f t="shared" si="111"/>
        <v>0</v>
      </c>
      <c r="Y179" s="35"/>
      <c r="Z179" s="35"/>
      <c r="AA179" s="35"/>
      <c r="AB179" s="40">
        <f t="shared" si="107"/>
        <v>0</v>
      </c>
      <c r="AC179" s="35">
        <v>3000000</v>
      </c>
      <c r="AD179" s="35"/>
      <c r="AE179" s="35"/>
      <c r="AF179" s="40">
        <f t="shared" si="112"/>
        <v>3000000</v>
      </c>
      <c r="AG179" s="40">
        <f t="shared" si="113"/>
        <v>3000000</v>
      </c>
      <c r="AH179" s="41">
        <f t="shared" si="109"/>
        <v>1.3734438200519583E-2</v>
      </c>
      <c r="AI179" s="42">
        <f t="shared" si="104"/>
        <v>1.6553371602536077E-3</v>
      </c>
    </row>
    <row r="180" spans="1:35" outlineLevel="1">
      <c r="A180" s="16">
        <v>15</v>
      </c>
      <c r="B180" s="151" t="s">
        <v>534</v>
      </c>
      <c r="C180" s="82">
        <v>41865</v>
      </c>
      <c r="D180" s="101" t="s">
        <v>522</v>
      </c>
      <c r="E180" s="254"/>
      <c r="F180" s="92" t="s">
        <v>109</v>
      </c>
      <c r="G180" s="31"/>
      <c r="H180" s="31"/>
      <c r="I180" s="223"/>
      <c r="J180" s="99">
        <v>12500000</v>
      </c>
      <c r="K180" s="39"/>
      <c r="L180" s="35"/>
      <c r="M180" s="35"/>
      <c r="N180" s="35"/>
      <c r="O180" s="92" t="s">
        <v>131</v>
      </c>
      <c r="P180" s="39"/>
      <c r="Q180" s="102"/>
      <c r="R180" s="102"/>
      <c r="S180" s="102"/>
      <c r="T180" s="22">
        <f t="shared" si="110"/>
        <v>0</v>
      </c>
      <c r="U180" s="35"/>
      <c r="V180" s="35"/>
      <c r="W180" s="35"/>
      <c r="X180" s="40">
        <f t="shared" si="111"/>
        <v>0</v>
      </c>
      <c r="Y180" s="35"/>
      <c r="Z180" s="35">
        <v>12500000</v>
      </c>
      <c r="AA180" s="35"/>
      <c r="AB180" s="40">
        <f t="shared" si="107"/>
        <v>12500000</v>
      </c>
      <c r="AC180" s="35"/>
      <c r="AD180" s="35"/>
      <c r="AE180" s="35"/>
      <c r="AF180" s="40">
        <f t="shared" si="112"/>
        <v>0</v>
      </c>
      <c r="AG180" s="40">
        <f t="shared" si="113"/>
        <v>12500000</v>
      </c>
      <c r="AH180" s="41">
        <f t="shared" si="109"/>
        <v>5.7226825835498263E-2</v>
      </c>
      <c r="AI180" s="42">
        <f t="shared" si="104"/>
        <v>6.8972381677233647E-3</v>
      </c>
    </row>
    <row r="181" spans="1:35" outlineLevel="1">
      <c r="A181" s="16">
        <v>16</v>
      </c>
      <c r="B181" s="151" t="s">
        <v>535</v>
      </c>
      <c r="C181" s="82">
        <v>41880</v>
      </c>
      <c r="D181" s="101" t="s">
        <v>523</v>
      </c>
      <c r="E181" s="254"/>
      <c r="F181" s="92" t="s">
        <v>109</v>
      </c>
      <c r="G181" s="31"/>
      <c r="H181" s="31"/>
      <c r="I181" s="223"/>
      <c r="J181" s="99">
        <v>3000000</v>
      </c>
      <c r="K181" s="39"/>
      <c r="L181" s="35"/>
      <c r="M181" s="35"/>
      <c r="N181" s="35"/>
      <c r="O181" s="92" t="s">
        <v>131</v>
      </c>
      <c r="P181" s="39"/>
      <c r="Q181" s="102"/>
      <c r="R181" s="102"/>
      <c r="S181" s="102"/>
      <c r="T181" s="22">
        <f t="shared" si="110"/>
        <v>0</v>
      </c>
      <c r="U181" s="35"/>
      <c r="V181" s="35"/>
      <c r="W181" s="35"/>
      <c r="X181" s="40">
        <f t="shared" si="111"/>
        <v>0</v>
      </c>
      <c r="Y181" s="35"/>
      <c r="Z181" s="35"/>
      <c r="AA181" s="35">
        <v>3000000</v>
      </c>
      <c r="AB181" s="40">
        <f t="shared" si="107"/>
        <v>3000000</v>
      </c>
      <c r="AC181" s="35"/>
      <c r="AD181" s="35"/>
      <c r="AE181" s="35"/>
      <c r="AF181" s="40">
        <f t="shared" si="112"/>
        <v>0</v>
      </c>
      <c r="AG181" s="40">
        <f t="shared" si="113"/>
        <v>3000000</v>
      </c>
      <c r="AH181" s="41">
        <f t="shared" si="109"/>
        <v>1.3734438200519583E-2</v>
      </c>
      <c r="AI181" s="42">
        <f t="shared" si="104"/>
        <v>1.6553371602536077E-3</v>
      </c>
    </row>
    <row r="182" spans="1:35" outlineLevel="1">
      <c r="A182" s="16">
        <v>17</v>
      </c>
      <c r="B182" s="151" t="s">
        <v>536</v>
      </c>
      <c r="C182" s="82">
        <v>41890</v>
      </c>
      <c r="D182" s="101" t="s">
        <v>524</v>
      </c>
      <c r="E182" s="254"/>
      <c r="F182" s="92" t="s">
        <v>109</v>
      </c>
      <c r="G182" s="31"/>
      <c r="H182" s="31"/>
      <c r="I182" s="223"/>
      <c r="J182" s="99">
        <v>3000000</v>
      </c>
      <c r="K182" s="39"/>
      <c r="L182" s="35"/>
      <c r="M182" s="35"/>
      <c r="N182" s="35"/>
      <c r="O182" s="92" t="s">
        <v>131</v>
      </c>
      <c r="P182" s="39"/>
      <c r="Q182" s="102"/>
      <c r="R182" s="102"/>
      <c r="S182" s="102"/>
      <c r="T182" s="22">
        <f t="shared" si="110"/>
        <v>0</v>
      </c>
      <c r="U182" s="35"/>
      <c r="V182" s="35"/>
      <c r="W182" s="35"/>
      <c r="X182" s="40">
        <f t="shared" si="111"/>
        <v>0</v>
      </c>
      <c r="Y182" s="35"/>
      <c r="Z182" s="35"/>
      <c r="AA182" s="35">
        <v>3000000</v>
      </c>
      <c r="AB182" s="40">
        <f t="shared" si="107"/>
        <v>3000000</v>
      </c>
      <c r="AC182" s="35"/>
      <c r="AD182" s="35"/>
      <c r="AE182" s="35"/>
      <c r="AF182" s="40">
        <f t="shared" si="112"/>
        <v>0</v>
      </c>
      <c r="AG182" s="40">
        <f t="shared" si="113"/>
        <v>3000000</v>
      </c>
      <c r="AH182" s="41">
        <f t="shared" si="109"/>
        <v>1.3734438200519583E-2</v>
      </c>
      <c r="AI182" s="42">
        <f t="shared" si="104"/>
        <v>1.6553371602536077E-3</v>
      </c>
    </row>
    <row r="183" spans="1:35" ht="22.5" outlineLevel="1">
      <c r="A183" s="16">
        <v>18</v>
      </c>
      <c r="B183" s="151" t="s">
        <v>537</v>
      </c>
      <c r="C183" s="82">
        <v>41880</v>
      </c>
      <c r="D183" s="101" t="s">
        <v>525</v>
      </c>
      <c r="E183" s="254"/>
      <c r="F183" s="92" t="s">
        <v>109</v>
      </c>
      <c r="G183" s="31"/>
      <c r="H183" s="31"/>
      <c r="I183" s="223"/>
      <c r="J183" s="99">
        <v>3000000</v>
      </c>
      <c r="K183" s="39"/>
      <c r="L183" s="35"/>
      <c r="M183" s="35"/>
      <c r="N183" s="35"/>
      <c r="O183" s="92" t="s">
        <v>131</v>
      </c>
      <c r="P183" s="39"/>
      <c r="Q183" s="102"/>
      <c r="R183" s="102"/>
      <c r="S183" s="102"/>
      <c r="T183" s="22">
        <f t="shared" si="110"/>
        <v>0</v>
      </c>
      <c r="U183" s="35"/>
      <c r="V183" s="35"/>
      <c r="W183" s="35"/>
      <c r="X183" s="40">
        <f t="shared" si="111"/>
        <v>0</v>
      </c>
      <c r="Y183" s="35"/>
      <c r="Z183" s="35"/>
      <c r="AA183" s="35">
        <v>3000000</v>
      </c>
      <c r="AB183" s="40">
        <f t="shared" si="107"/>
        <v>3000000</v>
      </c>
      <c r="AC183" s="35"/>
      <c r="AD183" s="35"/>
      <c r="AE183" s="35"/>
      <c r="AF183" s="40">
        <f t="shared" si="112"/>
        <v>0</v>
      </c>
      <c r="AG183" s="40">
        <f t="shared" si="113"/>
        <v>3000000</v>
      </c>
      <c r="AH183" s="41">
        <f t="shared" si="109"/>
        <v>1.3734438200519583E-2</v>
      </c>
      <c r="AI183" s="42">
        <f t="shared" si="104"/>
        <v>1.6553371602536077E-3</v>
      </c>
    </row>
    <row r="184" spans="1:35" outlineLevel="1">
      <c r="A184" s="16">
        <v>19</v>
      </c>
      <c r="B184" s="151" t="s">
        <v>538</v>
      </c>
      <c r="C184" s="82">
        <v>41873</v>
      </c>
      <c r="D184" s="101" t="s">
        <v>526</v>
      </c>
      <c r="E184" s="254"/>
      <c r="F184" s="92" t="s">
        <v>109</v>
      </c>
      <c r="G184" s="31"/>
      <c r="H184" s="31"/>
      <c r="I184" s="223"/>
      <c r="J184" s="99">
        <v>3000000</v>
      </c>
      <c r="K184" s="39"/>
      <c r="L184" s="35"/>
      <c r="M184" s="35"/>
      <c r="N184" s="35"/>
      <c r="O184" s="92" t="s">
        <v>131</v>
      </c>
      <c r="P184" s="39"/>
      <c r="Q184" s="102"/>
      <c r="R184" s="102"/>
      <c r="S184" s="102"/>
      <c r="T184" s="22">
        <f t="shared" si="110"/>
        <v>0</v>
      </c>
      <c r="U184" s="35"/>
      <c r="V184" s="35"/>
      <c r="W184" s="35"/>
      <c r="X184" s="40">
        <f t="shared" si="111"/>
        <v>0</v>
      </c>
      <c r="Y184" s="35"/>
      <c r="Z184" s="35">
        <v>3000000</v>
      </c>
      <c r="AA184" s="35"/>
      <c r="AB184" s="40">
        <f t="shared" si="107"/>
        <v>3000000</v>
      </c>
      <c r="AC184" s="35"/>
      <c r="AD184" s="35"/>
      <c r="AE184" s="35"/>
      <c r="AF184" s="40">
        <f t="shared" si="112"/>
        <v>0</v>
      </c>
      <c r="AG184" s="40">
        <f t="shared" si="113"/>
        <v>3000000</v>
      </c>
      <c r="AH184" s="41">
        <f t="shared" si="109"/>
        <v>1.3734438200519583E-2</v>
      </c>
      <c r="AI184" s="42">
        <f t="shared" si="104"/>
        <v>1.6553371602536077E-3</v>
      </c>
    </row>
    <row r="185" spans="1:35" outlineLevel="1">
      <c r="A185" s="16">
        <v>20</v>
      </c>
      <c r="B185" s="151" t="s">
        <v>539</v>
      </c>
      <c r="C185" s="82">
        <v>41880</v>
      </c>
      <c r="D185" s="101" t="s">
        <v>527</v>
      </c>
      <c r="E185" s="254"/>
      <c r="F185" s="92" t="s">
        <v>109</v>
      </c>
      <c r="G185" s="31"/>
      <c r="H185" s="31"/>
      <c r="I185" s="223"/>
      <c r="J185" s="99">
        <v>3000000</v>
      </c>
      <c r="K185" s="39"/>
      <c r="L185" s="35"/>
      <c r="M185" s="35"/>
      <c r="N185" s="35"/>
      <c r="O185" s="92" t="s">
        <v>131</v>
      </c>
      <c r="P185" s="39"/>
      <c r="Q185" s="102"/>
      <c r="R185" s="102"/>
      <c r="S185" s="102"/>
      <c r="T185" s="22">
        <f t="shared" si="110"/>
        <v>0</v>
      </c>
      <c r="U185" s="35"/>
      <c r="V185" s="35"/>
      <c r="W185" s="35"/>
      <c r="X185" s="40">
        <f t="shared" si="111"/>
        <v>0</v>
      </c>
      <c r="Y185" s="35"/>
      <c r="Z185" s="35"/>
      <c r="AA185" s="35">
        <v>3000000</v>
      </c>
      <c r="AB185" s="40">
        <f t="shared" si="107"/>
        <v>3000000</v>
      </c>
      <c r="AC185" s="35"/>
      <c r="AD185" s="35"/>
      <c r="AE185" s="35"/>
      <c r="AF185" s="40">
        <f t="shared" si="112"/>
        <v>0</v>
      </c>
      <c r="AG185" s="40">
        <f t="shared" si="113"/>
        <v>3000000</v>
      </c>
      <c r="AH185" s="41">
        <f t="shared" si="109"/>
        <v>1.3734438200519583E-2</v>
      </c>
      <c r="AI185" s="42">
        <f t="shared" si="104"/>
        <v>1.6553371602536077E-3</v>
      </c>
    </row>
    <row r="186" spans="1:35" outlineLevel="1">
      <c r="A186" s="16">
        <v>21</v>
      </c>
      <c r="B186" s="151" t="s">
        <v>540</v>
      </c>
      <c r="C186" s="82">
        <v>41865</v>
      </c>
      <c r="D186" s="101" t="s">
        <v>528</v>
      </c>
      <c r="E186" s="254"/>
      <c r="F186" s="92" t="s">
        <v>109</v>
      </c>
      <c r="G186" s="31"/>
      <c r="H186" s="31"/>
      <c r="I186" s="223"/>
      <c r="J186" s="99">
        <v>3000000</v>
      </c>
      <c r="K186" s="39"/>
      <c r="L186" s="35"/>
      <c r="M186" s="35"/>
      <c r="N186" s="35"/>
      <c r="O186" s="92" t="s">
        <v>131</v>
      </c>
      <c r="P186" s="39"/>
      <c r="Q186" s="102"/>
      <c r="R186" s="102"/>
      <c r="S186" s="102"/>
      <c r="T186" s="22">
        <f t="shared" si="110"/>
        <v>0</v>
      </c>
      <c r="U186" s="35"/>
      <c r="V186" s="35"/>
      <c r="W186" s="35"/>
      <c r="X186" s="40">
        <f t="shared" si="111"/>
        <v>0</v>
      </c>
      <c r="Y186" s="35"/>
      <c r="Z186" s="35">
        <v>3000000</v>
      </c>
      <c r="AA186" s="35"/>
      <c r="AB186" s="40">
        <f t="shared" si="107"/>
        <v>3000000</v>
      </c>
      <c r="AC186" s="35"/>
      <c r="AD186" s="35"/>
      <c r="AE186" s="35"/>
      <c r="AF186" s="40">
        <f t="shared" si="112"/>
        <v>0</v>
      </c>
      <c r="AG186" s="40">
        <f t="shared" si="113"/>
        <v>3000000</v>
      </c>
      <c r="AH186" s="41">
        <f t="shared" si="109"/>
        <v>1.3734438200519583E-2</v>
      </c>
      <c r="AI186" s="42">
        <f t="shared" si="104"/>
        <v>1.6553371602536077E-3</v>
      </c>
    </row>
    <row r="187" spans="1:35" ht="22.5" outlineLevel="1">
      <c r="A187" s="16">
        <v>22</v>
      </c>
      <c r="B187" s="151" t="s">
        <v>541</v>
      </c>
      <c r="C187" s="82">
        <v>41880</v>
      </c>
      <c r="D187" s="101" t="s">
        <v>529</v>
      </c>
      <c r="E187" s="254"/>
      <c r="F187" s="92" t="s">
        <v>109</v>
      </c>
      <c r="G187" s="31"/>
      <c r="H187" s="31"/>
      <c r="I187" s="223"/>
      <c r="J187" s="99">
        <v>3000000</v>
      </c>
      <c r="K187" s="39"/>
      <c r="L187" s="35"/>
      <c r="M187" s="35"/>
      <c r="N187" s="35"/>
      <c r="O187" s="92" t="s">
        <v>131</v>
      </c>
      <c r="P187" s="39"/>
      <c r="Q187" s="102"/>
      <c r="R187" s="102"/>
      <c r="S187" s="102"/>
      <c r="T187" s="22">
        <f t="shared" si="110"/>
        <v>0</v>
      </c>
      <c r="U187" s="35"/>
      <c r="V187" s="35"/>
      <c r="W187" s="35"/>
      <c r="X187" s="40">
        <f t="shared" si="111"/>
        <v>0</v>
      </c>
      <c r="Y187" s="35"/>
      <c r="Z187" s="35"/>
      <c r="AA187" s="35">
        <v>3000000</v>
      </c>
      <c r="AB187" s="40">
        <f t="shared" si="107"/>
        <v>3000000</v>
      </c>
      <c r="AC187" s="35"/>
      <c r="AD187" s="35"/>
      <c r="AE187" s="35"/>
      <c r="AF187" s="40">
        <f t="shared" si="112"/>
        <v>0</v>
      </c>
      <c r="AG187" s="40">
        <f t="shared" si="113"/>
        <v>3000000</v>
      </c>
      <c r="AH187" s="41">
        <f t="shared" si="109"/>
        <v>1.3734438200519583E-2</v>
      </c>
      <c r="AI187" s="42">
        <f t="shared" si="104"/>
        <v>1.6553371602536077E-3</v>
      </c>
    </row>
    <row r="188" spans="1:35" outlineLevel="1">
      <c r="A188" s="16">
        <v>23</v>
      </c>
      <c r="B188" s="151" t="s">
        <v>542</v>
      </c>
      <c r="C188" s="82">
        <v>41872</v>
      </c>
      <c r="D188" s="101" t="s">
        <v>530</v>
      </c>
      <c r="E188" s="254"/>
      <c r="F188" s="92" t="s">
        <v>109</v>
      </c>
      <c r="G188" s="31"/>
      <c r="H188" s="31"/>
      <c r="I188" s="223"/>
      <c r="J188" s="99">
        <v>3000000</v>
      </c>
      <c r="K188" s="39"/>
      <c r="L188" s="35"/>
      <c r="M188" s="35"/>
      <c r="N188" s="35"/>
      <c r="O188" s="92" t="s">
        <v>131</v>
      </c>
      <c r="P188" s="39"/>
      <c r="Q188" s="102"/>
      <c r="R188" s="102"/>
      <c r="S188" s="102"/>
      <c r="T188" s="22">
        <f t="shared" si="110"/>
        <v>0</v>
      </c>
      <c r="U188" s="35"/>
      <c r="V188" s="35"/>
      <c r="W188" s="35"/>
      <c r="X188" s="40">
        <f t="shared" si="111"/>
        <v>0</v>
      </c>
      <c r="Y188" s="35"/>
      <c r="Z188" s="35">
        <v>3000000</v>
      </c>
      <c r="AA188" s="35"/>
      <c r="AB188" s="40">
        <f t="shared" si="107"/>
        <v>3000000</v>
      </c>
      <c r="AC188" s="35"/>
      <c r="AD188" s="35"/>
      <c r="AE188" s="35"/>
      <c r="AF188" s="40">
        <f t="shared" si="112"/>
        <v>0</v>
      </c>
      <c r="AG188" s="40">
        <f t="shared" si="113"/>
        <v>3000000</v>
      </c>
      <c r="AH188" s="41">
        <f t="shared" si="109"/>
        <v>1.3734438200519583E-2</v>
      </c>
      <c r="AI188" s="42">
        <f t="shared" si="104"/>
        <v>1.6553371602536077E-3</v>
      </c>
    </row>
    <row r="189" spans="1:35" outlineLevel="1">
      <c r="A189" s="16">
        <v>24</v>
      </c>
      <c r="B189" s="151" t="s">
        <v>543</v>
      </c>
      <c r="C189" s="82">
        <v>41871</v>
      </c>
      <c r="D189" s="101" t="s">
        <v>531</v>
      </c>
      <c r="E189" s="254"/>
      <c r="F189" s="92" t="s">
        <v>109</v>
      </c>
      <c r="G189" s="31"/>
      <c r="H189" s="31"/>
      <c r="I189" s="223"/>
      <c r="J189" s="99">
        <v>3000000</v>
      </c>
      <c r="K189" s="39"/>
      <c r="L189" s="35"/>
      <c r="M189" s="35"/>
      <c r="N189" s="35"/>
      <c r="O189" s="92" t="s">
        <v>131</v>
      </c>
      <c r="P189" s="39"/>
      <c r="Q189" s="102"/>
      <c r="R189" s="102"/>
      <c r="S189" s="102"/>
      <c r="T189" s="22">
        <f t="shared" si="110"/>
        <v>0</v>
      </c>
      <c r="U189" s="35"/>
      <c r="V189" s="35"/>
      <c r="W189" s="35"/>
      <c r="X189" s="40">
        <f t="shared" si="111"/>
        <v>0</v>
      </c>
      <c r="Y189" s="35"/>
      <c r="Z189" s="35">
        <v>3000000</v>
      </c>
      <c r="AA189" s="35"/>
      <c r="AB189" s="40">
        <f t="shared" si="107"/>
        <v>3000000</v>
      </c>
      <c r="AC189" s="35"/>
      <c r="AD189" s="35"/>
      <c r="AE189" s="35"/>
      <c r="AF189" s="40">
        <f t="shared" si="112"/>
        <v>0</v>
      </c>
      <c r="AG189" s="40">
        <f t="shared" si="113"/>
        <v>3000000</v>
      </c>
      <c r="AH189" s="41">
        <f t="shared" si="109"/>
        <v>1.3734438200519583E-2</v>
      </c>
      <c r="AI189" s="42">
        <f t="shared" si="104"/>
        <v>1.6553371602536077E-3</v>
      </c>
    </row>
    <row r="190" spans="1:35" outlineLevel="1">
      <c r="A190" s="16">
        <v>25</v>
      </c>
      <c r="B190" s="151" t="s">
        <v>544</v>
      </c>
      <c r="C190" s="82">
        <v>41880</v>
      </c>
      <c r="D190" s="101" t="s">
        <v>547</v>
      </c>
      <c r="E190" s="254"/>
      <c r="F190" s="92" t="s">
        <v>109</v>
      </c>
      <c r="G190" s="31"/>
      <c r="H190" s="31"/>
      <c r="I190" s="223"/>
      <c r="J190" s="99">
        <v>3000000</v>
      </c>
      <c r="K190" s="39"/>
      <c r="L190" s="35"/>
      <c r="M190" s="35"/>
      <c r="N190" s="35"/>
      <c r="O190" s="92" t="s">
        <v>131</v>
      </c>
      <c r="P190" s="39"/>
      <c r="Q190" s="102"/>
      <c r="R190" s="102"/>
      <c r="S190" s="102"/>
      <c r="T190" s="22">
        <f t="shared" si="110"/>
        <v>0</v>
      </c>
      <c r="U190" s="35"/>
      <c r="V190" s="35"/>
      <c r="W190" s="35"/>
      <c r="X190" s="40">
        <f t="shared" si="111"/>
        <v>0</v>
      </c>
      <c r="Y190" s="35"/>
      <c r="Z190" s="35"/>
      <c r="AA190" s="35">
        <v>3000000</v>
      </c>
      <c r="AB190" s="40">
        <f t="shared" si="107"/>
        <v>3000000</v>
      </c>
      <c r="AC190" s="35"/>
      <c r="AD190" s="35"/>
      <c r="AE190" s="35"/>
      <c r="AF190" s="40">
        <f t="shared" si="112"/>
        <v>0</v>
      </c>
      <c r="AG190" s="40">
        <f t="shared" si="113"/>
        <v>3000000</v>
      </c>
      <c r="AH190" s="41">
        <f t="shared" si="109"/>
        <v>1.3734438200519583E-2</v>
      </c>
      <c r="AI190" s="42">
        <f t="shared" si="104"/>
        <v>1.6553371602536077E-3</v>
      </c>
    </row>
    <row r="191" spans="1:35" ht="22.5" outlineLevel="1">
      <c r="A191" s="16">
        <v>26</v>
      </c>
      <c r="B191" s="151" t="s">
        <v>545</v>
      </c>
      <c r="C191" s="82">
        <v>41858</v>
      </c>
      <c r="D191" s="101" t="s">
        <v>548</v>
      </c>
      <c r="E191" s="254"/>
      <c r="F191" s="92" t="s">
        <v>109</v>
      </c>
      <c r="G191" s="31"/>
      <c r="H191" s="31"/>
      <c r="I191" s="223"/>
      <c r="J191" s="99">
        <v>12000000</v>
      </c>
      <c r="K191" s="39"/>
      <c r="L191" s="35"/>
      <c r="M191" s="35"/>
      <c r="N191" s="35"/>
      <c r="O191" s="92" t="s">
        <v>131</v>
      </c>
      <c r="P191" s="39"/>
      <c r="Q191" s="102"/>
      <c r="R191" s="102"/>
      <c r="S191" s="102"/>
      <c r="T191" s="22">
        <f t="shared" si="110"/>
        <v>0</v>
      </c>
      <c r="U191" s="35"/>
      <c r="V191" s="35"/>
      <c r="W191" s="35"/>
      <c r="X191" s="40">
        <f t="shared" si="111"/>
        <v>0</v>
      </c>
      <c r="Y191" s="35"/>
      <c r="Z191" s="35">
        <v>12000000</v>
      </c>
      <c r="AA191" s="35"/>
      <c r="AB191" s="40">
        <f t="shared" si="107"/>
        <v>12000000</v>
      </c>
      <c r="AC191" s="35"/>
      <c r="AD191" s="35"/>
      <c r="AE191" s="35"/>
      <c r="AF191" s="40">
        <f t="shared" si="112"/>
        <v>0</v>
      </c>
      <c r="AG191" s="40">
        <f t="shared" si="113"/>
        <v>12000000</v>
      </c>
      <c r="AH191" s="41">
        <f t="shared" si="109"/>
        <v>5.4937752802078334E-2</v>
      </c>
      <c r="AI191" s="42">
        <f t="shared" si="104"/>
        <v>6.6213486410144308E-3</v>
      </c>
    </row>
    <row r="192" spans="1:35" outlineLevel="1">
      <c r="A192" s="16">
        <v>27</v>
      </c>
      <c r="B192" s="151" t="s">
        <v>546</v>
      </c>
      <c r="C192" s="82">
        <v>41858</v>
      </c>
      <c r="D192" s="101" t="s">
        <v>549</v>
      </c>
      <c r="E192" s="254"/>
      <c r="F192" s="92" t="s">
        <v>109</v>
      </c>
      <c r="G192" s="31"/>
      <c r="H192" s="31"/>
      <c r="I192" s="223"/>
      <c r="J192" s="99">
        <v>3000000</v>
      </c>
      <c r="K192" s="39"/>
      <c r="L192" s="35"/>
      <c r="M192" s="35"/>
      <c r="N192" s="35"/>
      <c r="O192" s="92" t="s">
        <v>131</v>
      </c>
      <c r="P192" s="39"/>
      <c r="Q192" s="102"/>
      <c r="R192" s="102"/>
      <c r="S192" s="102"/>
      <c r="T192" s="22">
        <f t="shared" si="110"/>
        <v>0</v>
      </c>
      <c r="U192" s="35"/>
      <c r="V192" s="35"/>
      <c r="W192" s="35"/>
      <c r="X192" s="40">
        <f t="shared" si="111"/>
        <v>0</v>
      </c>
      <c r="Y192" s="35"/>
      <c r="Z192" s="35">
        <v>3000000</v>
      </c>
      <c r="AA192" s="35"/>
      <c r="AB192" s="40">
        <f t="shared" si="107"/>
        <v>3000000</v>
      </c>
      <c r="AC192" s="35"/>
      <c r="AD192" s="35"/>
      <c r="AE192" s="35"/>
      <c r="AF192" s="40">
        <f t="shared" si="112"/>
        <v>0</v>
      </c>
      <c r="AG192" s="40">
        <f t="shared" si="113"/>
        <v>3000000</v>
      </c>
      <c r="AH192" s="41">
        <f t="shared" si="109"/>
        <v>1.3734438200519583E-2</v>
      </c>
      <c r="AI192" s="42">
        <f t="shared" si="104"/>
        <v>1.6553371602536077E-3</v>
      </c>
    </row>
    <row r="193" spans="1:35" ht="22.5" outlineLevel="1">
      <c r="A193" s="16">
        <v>28</v>
      </c>
      <c r="B193" s="151" t="s">
        <v>561</v>
      </c>
      <c r="C193" s="82">
        <v>41863</v>
      </c>
      <c r="D193" s="101" t="s">
        <v>550</v>
      </c>
      <c r="E193" s="254"/>
      <c r="F193" s="92" t="s">
        <v>109</v>
      </c>
      <c r="G193" s="31"/>
      <c r="H193" s="31"/>
      <c r="I193" s="223"/>
      <c r="J193" s="99">
        <v>11500000</v>
      </c>
      <c r="K193" s="39"/>
      <c r="L193" s="35"/>
      <c r="M193" s="35"/>
      <c r="N193" s="35"/>
      <c r="O193" s="92" t="s">
        <v>131</v>
      </c>
      <c r="P193" s="39"/>
      <c r="Q193" s="102"/>
      <c r="R193" s="102"/>
      <c r="S193" s="102"/>
      <c r="T193" s="22">
        <f t="shared" si="110"/>
        <v>0</v>
      </c>
      <c r="U193" s="35"/>
      <c r="V193" s="35"/>
      <c r="W193" s="35"/>
      <c r="X193" s="40">
        <f t="shared" si="111"/>
        <v>0</v>
      </c>
      <c r="Y193" s="35"/>
      <c r="Z193" s="35">
        <v>11500000</v>
      </c>
      <c r="AA193" s="35"/>
      <c r="AB193" s="40">
        <f t="shared" si="107"/>
        <v>11500000</v>
      </c>
      <c r="AC193" s="35"/>
      <c r="AD193" s="35"/>
      <c r="AE193" s="35"/>
      <c r="AF193" s="40">
        <f t="shared" si="112"/>
        <v>0</v>
      </c>
      <c r="AG193" s="40">
        <f t="shared" si="113"/>
        <v>11500000</v>
      </c>
      <c r="AH193" s="41">
        <f t="shared" si="109"/>
        <v>5.2648679768658405E-2</v>
      </c>
      <c r="AI193" s="42">
        <f t="shared" si="104"/>
        <v>6.345459114305496E-3</v>
      </c>
    </row>
    <row r="194" spans="1:35" outlineLevel="1">
      <c r="A194" s="16">
        <v>29</v>
      </c>
      <c r="B194" s="151" t="s">
        <v>562</v>
      </c>
      <c r="C194" s="82">
        <v>41890</v>
      </c>
      <c r="D194" s="101" t="s">
        <v>551</v>
      </c>
      <c r="E194" s="254"/>
      <c r="F194" s="92" t="s">
        <v>109</v>
      </c>
      <c r="G194" s="31"/>
      <c r="H194" s="31"/>
      <c r="I194" s="223"/>
      <c r="J194" s="99">
        <v>3000000</v>
      </c>
      <c r="K194" s="39"/>
      <c r="L194" s="35"/>
      <c r="M194" s="35"/>
      <c r="N194" s="35"/>
      <c r="O194" s="92" t="s">
        <v>131</v>
      </c>
      <c r="P194" s="39"/>
      <c r="Q194" s="102"/>
      <c r="R194" s="102"/>
      <c r="S194" s="102"/>
      <c r="T194" s="22">
        <f t="shared" si="110"/>
        <v>0</v>
      </c>
      <c r="U194" s="35"/>
      <c r="V194" s="35"/>
      <c r="W194" s="35"/>
      <c r="X194" s="40">
        <f t="shared" si="111"/>
        <v>0</v>
      </c>
      <c r="Y194" s="35"/>
      <c r="Z194" s="35"/>
      <c r="AA194" s="35">
        <v>3000000</v>
      </c>
      <c r="AB194" s="40">
        <f t="shared" si="107"/>
        <v>3000000</v>
      </c>
      <c r="AC194" s="35"/>
      <c r="AD194" s="35"/>
      <c r="AE194" s="35"/>
      <c r="AF194" s="40">
        <f t="shared" si="112"/>
        <v>0</v>
      </c>
      <c r="AG194" s="40">
        <f t="shared" si="113"/>
        <v>3000000</v>
      </c>
      <c r="AH194" s="41">
        <f t="shared" si="109"/>
        <v>1.3734438200519583E-2</v>
      </c>
      <c r="AI194" s="42">
        <f t="shared" si="104"/>
        <v>1.6553371602536077E-3</v>
      </c>
    </row>
    <row r="195" spans="1:35" outlineLevel="1">
      <c r="A195" s="16">
        <v>30</v>
      </c>
      <c r="B195" s="151" t="s">
        <v>563</v>
      </c>
      <c r="C195" s="82">
        <v>41890</v>
      </c>
      <c r="D195" s="101" t="s">
        <v>552</v>
      </c>
      <c r="E195" s="254"/>
      <c r="F195" s="92" t="s">
        <v>109</v>
      </c>
      <c r="G195" s="31"/>
      <c r="H195" s="31"/>
      <c r="I195" s="223"/>
      <c r="J195" s="99">
        <v>3000000</v>
      </c>
      <c r="K195" s="39"/>
      <c r="L195" s="35"/>
      <c r="M195" s="35"/>
      <c r="N195" s="35"/>
      <c r="O195" s="92" t="s">
        <v>131</v>
      </c>
      <c r="P195" s="39"/>
      <c r="Q195" s="102"/>
      <c r="R195" s="102"/>
      <c r="S195" s="102"/>
      <c r="T195" s="22">
        <f t="shared" si="110"/>
        <v>0</v>
      </c>
      <c r="U195" s="35"/>
      <c r="V195" s="35"/>
      <c r="W195" s="35"/>
      <c r="X195" s="40">
        <f t="shared" si="111"/>
        <v>0</v>
      </c>
      <c r="Y195" s="35"/>
      <c r="Z195" s="35"/>
      <c r="AA195" s="35">
        <v>3000000</v>
      </c>
      <c r="AB195" s="40">
        <f t="shared" si="107"/>
        <v>3000000</v>
      </c>
      <c r="AC195" s="35"/>
      <c r="AD195" s="35"/>
      <c r="AE195" s="35"/>
      <c r="AF195" s="40">
        <f t="shared" si="112"/>
        <v>0</v>
      </c>
      <c r="AG195" s="40">
        <f t="shared" si="113"/>
        <v>3000000</v>
      </c>
      <c r="AH195" s="41">
        <f t="shared" si="109"/>
        <v>1.3734438200519583E-2</v>
      </c>
      <c r="AI195" s="42">
        <f t="shared" si="104"/>
        <v>1.6553371602536077E-3</v>
      </c>
    </row>
    <row r="196" spans="1:35" ht="22.5" outlineLevel="1">
      <c r="A196" s="16">
        <v>31</v>
      </c>
      <c r="B196" s="151" t="s">
        <v>564</v>
      </c>
      <c r="C196" s="82">
        <v>41890</v>
      </c>
      <c r="D196" s="101" t="s">
        <v>553</v>
      </c>
      <c r="E196" s="254"/>
      <c r="F196" s="92" t="s">
        <v>109</v>
      </c>
      <c r="G196" s="31"/>
      <c r="H196" s="31"/>
      <c r="I196" s="223"/>
      <c r="J196" s="99">
        <v>3000000</v>
      </c>
      <c r="K196" s="39"/>
      <c r="L196" s="35"/>
      <c r="M196" s="35"/>
      <c r="N196" s="35"/>
      <c r="O196" s="92" t="s">
        <v>131</v>
      </c>
      <c r="P196" s="39"/>
      <c r="Q196" s="102"/>
      <c r="R196" s="102"/>
      <c r="S196" s="102"/>
      <c r="T196" s="22">
        <f t="shared" si="110"/>
        <v>0</v>
      </c>
      <c r="U196" s="35"/>
      <c r="V196" s="35"/>
      <c r="W196" s="35"/>
      <c r="X196" s="40">
        <f t="shared" si="111"/>
        <v>0</v>
      </c>
      <c r="Y196" s="35"/>
      <c r="Z196" s="35"/>
      <c r="AA196" s="35">
        <v>3000000</v>
      </c>
      <c r="AB196" s="40">
        <f t="shared" si="107"/>
        <v>3000000</v>
      </c>
      <c r="AC196" s="35"/>
      <c r="AD196" s="35"/>
      <c r="AE196" s="35"/>
      <c r="AF196" s="40">
        <f t="shared" si="112"/>
        <v>0</v>
      </c>
      <c r="AG196" s="40">
        <f t="shared" si="113"/>
        <v>3000000</v>
      </c>
      <c r="AH196" s="41">
        <f t="shared" si="109"/>
        <v>1.3734438200519583E-2</v>
      </c>
      <c r="AI196" s="42">
        <f t="shared" si="104"/>
        <v>1.6553371602536077E-3</v>
      </c>
    </row>
    <row r="197" spans="1:35" outlineLevel="1">
      <c r="A197" s="16">
        <v>32</v>
      </c>
      <c r="B197" s="151" t="s">
        <v>565</v>
      </c>
      <c r="C197" s="82">
        <v>41905</v>
      </c>
      <c r="D197" s="101" t="s">
        <v>554</v>
      </c>
      <c r="E197" s="254"/>
      <c r="F197" s="92" t="s">
        <v>109</v>
      </c>
      <c r="G197" s="31"/>
      <c r="H197" s="31"/>
      <c r="I197" s="223"/>
      <c r="J197" s="99">
        <v>11500000</v>
      </c>
      <c r="K197" s="39"/>
      <c r="L197" s="35"/>
      <c r="M197" s="35"/>
      <c r="N197" s="35"/>
      <c r="O197" s="92" t="s">
        <v>131</v>
      </c>
      <c r="P197" s="39"/>
      <c r="Q197" s="102"/>
      <c r="R197" s="102"/>
      <c r="S197" s="102"/>
      <c r="T197" s="22">
        <f t="shared" si="110"/>
        <v>0</v>
      </c>
      <c r="U197" s="35"/>
      <c r="V197" s="35"/>
      <c r="W197" s="35"/>
      <c r="X197" s="40">
        <f t="shared" si="111"/>
        <v>0</v>
      </c>
      <c r="Y197" s="35"/>
      <c r="Z197" s="35"/>
      <c r="AA197" s="35"/>
      <c r="AB197" s="40">
        <f t="shared" si="107"/>
        <v>0</v>
      </c>
      <c r="AC197" s="35">
        <v>11500000</v>
      </c>
      <c r="AD197" s="35"/>
      <c r="AE197" s="35"/>
      <c r="AF197" s="40">
        <f t="shared" si="112"/>
        <v>11500000</v>
      </c>
      <c r="AG197" s="40">
        <f t="shared" si="113"/>
        <v>11500000</v>
      </c>
      <c r="AH197" s="41">
        <f t="shared" si="109"/>
        <v>5.2648679768658405E-2</v>
      </c>
      <c r="AI197" s="42">
        <f t="shared" si="104"/>
        <v>6.345459114305496E-3</v>
      </c>
    </row>
    <row r="198" spans="1:35" outlineLevel="1">
      <c r="A198" s="16">
        <v>33</v>
      </c>
      <c r="B198" s="151" t="s">
        <v>566</v>
      </c>
      <c r="C198" s="82">
        <v>41905</v>
      </c>
      <c r="D198" s="101" t="s">
        <v>555</v>
      </c>
      <c r="E198" s="254"/>
      <c r="F198" s="92" t="s">
        <v>109</v>
      </c>
      <c r="G198" s="31"/>
      <c r="H198" s="31"/>
      <c r="I198" s="223"/>
      <c r="J198" s="99">
        <v>3929029</v>
      </c>
      <c r="K198" s="39"/>
      <c r="L198" s="35"/>
      <c r="M198" s="35"/>
      <c r="N198" s="35"/>
      <c r="O198" s="92" t="s">
        <v>131</v>
      </c>
      <c r="P198" s="39"/>
      <c r="Q198" s="102"/>
      <c r="R198" s="102"/>
      <c r="S198" s="102"/>
      <c r="T198" s="22">
        <f t="shared" si="110"/>
        <v>0</v>
      </c>
      <c r="U198" s="35"/>
      <c r="V198" s="35"/>
      <c r="W198" s="35"/>
      <c r="X198" s="40">
        <f t="shared" si="111"/>
        <v>0</v>
      </c>
      <c r="Y198" s="35"/>
      <c r="Z198" s="35"/>
      <c r="AA198" s="35"/>
      <c r="AB198" s="40">
        <f t="shared" si="107"/>
        <v>0</v>
      </c>
      <c r="AC198" s="35">
        <v>3929029</v>
      </c>
      <c r="AD198" s="35"/>
      <c r="AE198" s="35"/>
      <c r="AF198" s="40">
        <f t="shared" si="112"/>
        <v>3929029</v>
      </c>
      <c r="AG198" s="40">
        <f t="shared" si="113"/>
        <v>3929029</v>
      </c>
      <c r="AH198" s="41">
        <f t="shared" si="109"/>
        <v>1.7987668662849753E-2</v>
      </c>
      <c r="AI198" s="42">
        <f t="shared" si="104"/>
        <v>2.1679559024713572E-3</v>
      </c>
    </row>
    <row r="199" spans="1:35" ht="22.5" outlineLevel="1">
      <c r="A199" s="16">
        <v>34</v>
      </c>
      <c r="B199" s="151" t="s">
        <v>567</v>
      </c>
      <c r="C199" s="82">
        <v>41865</v>
      </c>
      <c r="D199" s="101" t="s">
        <v>556</v>
      </c>
      <c r="E199" s="254"/>
      <c r="F199" s="92" t="s">
        <v>109</v>
      </c>
      <c r="G199" s="31"/>
      <c r="H199" s="31"/>
      <c r="I199" s="223"/>
      <c r="J199" s="99">
        <v>3000000</v>
      </c>
      <c r="K199" s="39"/>
      <c r="L199" s="35"/>
      <c r="M199" s="35"/>
      <c r="N199" s="35"/>
      <c r="O199" s="92" t="s">
        <v>131</v>
      </c>
      <c r="P199" s="39"/>
      <c r="Q199" s="102"/>
      <c r="R199" s="102"/>
      <c r="S199" s="102"/>
      <c r="T199" s="22">
        <f t="shared" si="110"/>
        <v>0</v>
      </c>
      <c r="U199" s="35"/>
      <c r="V199" s="35"/>
      <c r="W199" s="35"/>
      <c r="X199" s="40">
        <f t="shared" si="111"/>
        <v>0</v>
      </c>
      <c r="Y199" s="35"/>
      <c r="Z199" s="35">
        <v>3000000</v>
      </c>
      <c r="AA199" s="35"/>
      <c r="AB199" s="40">
        <f t="shared" si="107"/>
        <v>3000000</v>
      </c>
      <c r="AC199" s="35"/>
      <c r="AD199" s="35"/>
      <c r="AE199" s="35"/>
      <c r="AF199" s="40">
        <f t="shared" si="112"/>
        <v>0</v>
      </c>
      <c r="AG199" s="40">
        <f t="shared" si="113"/>
        <v>3000000</v>
      </c>
      <c r="AH199" s="41">
        <f t="shared" si="109"/>
        <v>1.3734438200519583E-2</v>
      </c>
      <c r="AI199" s="42">
        <f t="shared" si="104"/>
        <v>1.6553371602536077E-3</v>
      </c>
    </row>
    <row r="200" spans="1:35" outlineLevel="1">
      <c r="A200" s="16">
        <v>35</v>
      </c>
      <c r="B200" s="151" t="s">
        <v>568</v>
      </c>
      <c r="C200" s="82">
        <v>41880</v>
      </c>
      <c r="D200" s="101" t="s">
        <v>557</v>
      </c>
      <c r="E200" s="254"/>
      <c r="F200" s="92" t="s">
        <v>109</v>
      </c>
      <c r="G200" s="31"/>
      <c r="H200" s="31"/>
      <c r="I200" s="223"/>
      <c r="J200" s="99">
        <v>3000000</v>
      </c>
      <c r="K200" s="39"/>
      <c r="L200" s="35"/>
      <c r="M200" s="35"/>
      <c r="N200" s="35"/>
      <c r="O200" s="92" t="s">
        <v>131</v>
      </c>
      <c r="P200" s="39"/>
      <c r="Q200" s="102"/>
      <c r="R200" s="102"/>
      <c r="S200" s="102"/>
      <c r="T200" s="22">
        <f t="shared" si="110"/>
        <v>0</v>
      </c>
      <c r="U200" s="35"/>
      <c r="V200" s="35"/>
      <c r="W200" s="35"/>
      <c r="X200" s="40">
        <f t="shared" si="111"/>
        <v>0</v>
      </c>
      <c r="Y200" s="35"/>
      <c r="Z200" s="35"/>
      <c r="AA200" s="35">
        <v>3000000</v>
      </c>
      <c r="AB200" s="40">
        <f t="shared" si="107"/>
        <v>3000000</v>
      </c>
      <c r="AC200" s="35"/>
      <c r="AD200" s="35"/>
      <c r="AE200" s="35"/>
      <c r="AF200" s="40">
        <f t="shared" si="112"/>
        <v>0</v>
      </c>
      <c r="AG200" s="40">
        <f t="shared" si="113"/>
        <v>3000000</v>
      </c>
      <c r="AH200" s="41">
        <f t="shared" si="109"/>
        <v>1.3734438200519583E-2</v>
      </c>
      <c r="AI200" s="42">
        <f t="shared" si="104"/>
        <v>1.6553371602536077E-3</v>
      </c>
    </row>
    <row r="201" spans="1:35" ht="22.5" outlineLevel="1">
      <c r="A201" s="16">
        <v>36</v>
      </c>
      <c r="B201" s="151" t="s">
        <v>569</v>
      </c>
      <c r="C201" s="82">
        <v>41865</v>
      </c>
      <c r="D201" s="101" t="s">
        <v>558</v>
      </c>
      <c r="E201" s="254"/>
      <c r="F201" s="92" t="s">
        <v>109</v>
      </c>
      <c r="G201" s="31"/>
      <c r="H201" s="31"/>
      <c r="I201" s="223"/>
      <c r="J201" s="99">
        <v>5000000</v>
      </c>
      <c r="K201" s="39"/>
      <c r="L201" s="35"/>
      <c r="M201" s="35"/>
      <c r="N201" s="35"/>
      <c r="O201" s="92" t="s">
        <v>131</v>
      </c>
      <c r="P201" s="39"/>
      <c r="Q201" s="102"/>
      <c r="R201" s="102"/>
      <c r="S201" s="102"/>
      <c r="T201" s="22">
        <f t="shared" si="110"/>
        <v>0</v>
      </c>
      <c r="U201" s="35"/>
      <c r="V201" s="35"/>
      <c r="W201" s="35"/>
      <c r="X201" s="40">
        <f t="shared" si="111"/>
        <v>0</v>
      </c>
      <c r="Y201" s="35"/>
      <c r="Z201" s="35">
        <v>5000000</v>
      </c>
      <c r="AA201" s="35"/>
      <c r="AB201" s="40">
        <f t="shared" si="107"/>
        <v>5000000</v>
      </c>
      <c r="AC201" s="35"/>
      <c r="AD201" s="35"/>
      <c r="AE201" s="35"/>
      <c r="AF201" s="40">
        <f t="shared" si="112"/>
        <v>0</v>
      </c>
      <c r="AG201" s="40">
        <f t="shared" si="113"/>
        <v>5000000</v>
      </c>
      <c r="AH201" s="41">
        <f t="shared" si="109"/>
        <v>2.2890730334199305E-2</v>
      </c>
      <c r="AI201" s="42">
        <f t="shared" si="104"/>
        <v>2.7588952670893462E-3</v>
      </c>
    </row>
    <row r="202" spans="1:35" outlineLevel="1">
      <c r="A202" s="16">
        <v>37</v>
      </c>
      <c r="B202" s="151" t="s">
        <v>570</v>
      </c>
      <c r="C202" s="82">
        <v>41905</v>
      </c>
      <c r="D202" s="101" t="s">
        <v>559</v>
      </c>
      <c r="E202" s="254"/>
      <c r="F202" s="92" t="s">
        <v>109</v>
      </c>
      <c r="G202" s="31"/>
      <c r="H202" s="31"/>
      <c r="I202" s="223"/>
      <c r="J202" s="99">
        <v>3000000</v>
      </c>
      <c r="K202" s="39"/>
      <c r="L202" s="35"/>
      <c r="M202" s="35"/>
      <c r="N202" s="35"/>
      <c r="O202" s="92" t="s">
        <v>131</v>
      </c>
      <c r="P202" s="39"/>
      <c r="Q202" s="102"/>
      <c r="R202" s="102"/>
      <c r="S202" s="102"/>
      <c r="T202" s="22">
        <f t="shared" si="110"/>
        <v>0</v>
      </c>
      <c r="U202" s="35"/>
      <c r="V202" s="35"/>
      <c r="W202" s="35"/>
      <c r="X202" s="40">
        <f t="shared" si="111"/>
        <v>0</v>
      </c>
      <c r="Y202" s="35"/>
      <c r="Z202" s="35"/>
      <c r="AA202" s="35"/>
      <c r="AB202" s="40">
        <f t="shared" si="107"/>
        <v>0</v>
      </c>
      <c r="AC202" s="35">
        <v>3000000</v>
      </c>
      <c r="AD202" s="35"/>
      <c r="AE202" s="35"/>
      <c r="AF202" s="40">
        <f t="shared" si="112"/>
        <v>3000000</v>
      </c>
      <c r="AG202" s="40">
        <f t="shared" si="113"/>
        <v>3000000</v>
      </c>
      <c r="AH202" s="41">
        <f t="shared" si="109"/>
        <v>1.3734438200519583E-2</v>
      </c>
      <c r="AI202" s="42">
        <f t="shared" si="104"/>
        <v>1.6553371602536077E-3</v>
      </c>
    </row>
    <row r="203" spans="1:35" outlineLevel="1">
      <c r="A203" s="16">
        <v>38</v>
      </c>
      <c r="B203" s="151" t="s">
        <v>571</v>
      </c>
      <c r="C203" s="82">
        <v>41871</v>
      </c>
      <c r="D203" s="101" t="s">
        <v>560</v>
      </c>
      <c r="E203" s="254"/>
      <c r="F203" s="92" t="s">
        <v>109</v>
      </c>
      <c r="G203" s="31"/>
      <c r="H203" s="31"/>
      <c r="I203" s="223"/>
      <c r="J203" s="99">
        <v>4000000</v>
      </c>
      <c r="K203" s="39"/>
      <c r="L203" s="35"/>
      <c r="M203" s="35"/>
      <c r="N203" s="35"/>
      <c r="O203" s="92" t="s">
        <v>131</v>
      </c>
      <c r="P203" s="39"/>
      <c r="Q203" s="102"/>
      <c r="R203" s="102"/>
      <c r="S203" s="102"/>
      <c r="T203" s="22">
        <f t="shared" si="110"/>
        <v>0</v>
      </c>
      <c r="U203" s="35"/>
      <c r="V203" s="35"/>
      <c r="W203" s="35"/>
      <c r="X203" s="40">
        <f t="shared" si="111"/>
        <v>0</v>
      </c>
      <c r="Y203" s="35"/>
      <c r="Z203" s="35">
        <v>4000000</v>
      </c>
      <c r="AA203" s="35"/>
      <c r="AB203" s="40">
        <f t="shared" si="107"/>
        <v>4000000</v>
      </c>
      <c r="AC203" s="35"/>
      <c r="AD203" s="35"/>
      <c r="AE203" s="35"/>
      <c r="AF203" s="40">
        <f t="shared" si="112"/>
        <v>0</v>
      </c>
      <c r="AG203" s="40">
        <f t="shared" si="113"/>
        <v>4000000</v>
      </c>
      <c r="AH203" s="41">
        <f t="shared" si="109"/>
        <v>1.8312584267359447E-2</v>
      </c>
      <c r="AI203" s="42">
        <f t="shared" si="104"/>
        <v>2.2071162136714766E-3</v>
      </c>
    </row>
    <row r="204" spans="1:35" outlineLevel="1">
      <c r="A204" s="16">
        <v>39</v>
      </c>
      <c r="B204" s="151" t="s">
        <v>572</v>
      </c>
      <c r="C204" s="82">
        <v>41865</v>
      </c>
      <c r="D204" s="101" t="s">
        <v>585</v>
      </c>
      <c r="E204" s="254"/>
      <c r="F204" s="92" t="s">
        <v>109</v>
      </c>
      <c r="G204" s="31"/>
      <c r="H204" s="31"/>
      <c r="I204" s="223"/>
      <c r="J204" s="99">
        <v>3000000</v>
      </c>
      <c r="K204" s="39"/>
      <c r="L204" s="35"/>
      <c r="M204" s="35"/>
      <c r="N204" s="35"/>
      <c r="O204" s="92" t="s">
        <v>131</v>
      </c>
      <c r="P204" s="39"/>
      <c r="Q204" s="102"/>
      <c r="R204" s="102"/>
      <c r="S204" s="102"/>
      <c r="T204" s="22">
        <f t="shared" si="110"/>
        <v>0</v>
      </c>
      <c r="U204" s="35"/>
      <c r="V204" s="35"/>
      <c r="W204" s="35"/>
      <c r="X204" s="40">
        <f t="shared" si="111"/>
        <v>0</v>
      </c>
      <c r="Y204" s="35"/>
      <c r="Z204" s="35">
        <v>3000000</v>
      </c>
      <c r="AA204" s="35"/>
      <c r="AB204" s="40">
        <f t="shared" si="107"/>
        <v>3000000</v>
      </c>
      <c r="AC204" s="35"/>
      <c r="AD204" s="35"/>
      <c r="AE204" s="35"/>
      <c r="AF204" s="40">
        <f t="shared" si="112"/>
        <v>0</v>
      </c>
      <c r="AG204" s="40">
        <f t="shared" si="113"/>
        <v>3000000</v>
      </c>
      <c r="AH204" s="41">
        <f t="shared" si="109"/>
        <v>1.3734438200519583E-2</v>
      </c>
      <c r="AI204" s="42">
        <f t="shared" si="104"/>
        <v>1.6553371602536077E-3</v>
      </c>
    </row>
    <row r="205" spans="1:35" outlineLevel="1">
      <c r="A205" s="16">
        <v>40</v>
      </c>
      <c r="B205" s="151" t="s">
        <v>562</v>
      </c>
      <c r="C205" s="82">
        <v>41890</v>
      </c>
      <c r="D205" s="101" t="s">
        <v>586</v>
      </c>
      <c r="E205" s="254"/>
      <c r="F205" s="92" t="s">
        <v>109</v>
      </c>
      <c r="G205" s="31"/>
      <c r="H205" s="31"/>
      <c r="I205" s="223"/>
      <c r="J205" s="99">
        <v>3000000</v>
      </c>
      <c r="K205" s="39"/>
      <c r="L205" s="35"/>
      <c r="M205" s="35"/>
      <c r="N205" s="35"/>
      <c r="O205" s="92" t="s">
        <v>131</v>
      </c>
      <c r="P205" s="39"/>
      <c r="Q205" s="102"/>
      <c r="R205" s="102"/>
      <c r="S205" s="102"/>
      <c r="T205" s="22">
        <f t="shared" si="110"/>
        <v>0</v>
      </c>
      <c r="U205" s="35"/>
      <c r="V205" s="35"/>
      <c r="W205" s="35"/>
      <c r="X205" s="40">
        <f t="shared" si="111"/>
        <v>0</v>
      </c>
      <c r="Y205" s="35"/>
      <c r="Z205" s="35"/>
      <c r="AA205" s="35">
        <v>3000000</v>
      </c>
      <c r="AB205" s="40">
        <f t="shared" si="107"/>
        <v>3000000</v>
      </c>
      <c r="AC205" s="35"/>
      <c r="AD205" s="35"/>
      <c r="AE205" s="35"/>
      <c r="AF205" s="40">
        <f t="shared" si="112"/>
        <v>0</v>
      </c>
      <c r="AG205" s="40">
        <f t="shared" si="113"/>
        <v>3000000</v>
      </c>
      <c r="AH205" s="41">
        <f t="shared" si="109"/>
        <v>1.3734438200519583E-2</v>
      </c>
      <c r="AI205" s="42">
        <f t="shared" si="104"/>
        <v>1.6553371602536077E-3</v>
      </c>
    </row>
    <row r="206" spans="1:35" ht="22.5" outlineLevel="1">
      <c r="A206" s="16">
        <v>41</v>
      </c>
      <c r="B206" s="151" t="s">
        <v>573</v>
      </c>
      <c r="C206" s="82">
        <v>41880</v>
      </c>
      <c r="D206" s="101" t="s">
        <v>587</v>
      </c>
      <c r="E206" s="254"/>
      <c r="F206" s="92" t="s">
        <v>109</v>
      </c>
      <c r="G206" s="31"/>
      <c r="H206" s="31"/>
      <c r="I206" s="223"/>
      <c r="J206" s="99">
        <v>11000000</v>
      </c>
      <c r="K206" s="39"/>
      <c r="L206" s="35"/>
      <c r="M206" s="35"/>
      <c r="N206" s="35"/>
      <c r="O206" s="92" t="s">
        <v>131</v>
      </c>
      <c r="P206" s="39"/>
      <c r="Q206" s="102"/>
      <c r="R206" s="102"/>
      <c r="S206" s="102"/>
      <c r="T206" s="22">
        <f t="shared" si="110"/>
        <v>0</v>
      </c>
      <c r="U206" s="35"/>
      <c r="V206" s="35"/>
      <c r="W206" s="35"/>
      <c r="X206" s="40">
        <f t="shared" si="111"/>
        <v>0</v>
      </c>
      <c r="Y206" s="35"/>
      <c r="Z206" s="35"/>
      <c r="AA206" s="35">
        <v>11000000</v>
      </c>
      <c r="AB206" s="40">
        <f t="shared" si="107"/>
        <v>11000000</v>
      </c>
      <c r="AC206" s="35"/>
      <c r="AD206" s="35"/>
      <c r="AE206" s="35"/>
      <c r="AF206" s="40">
        <f t="shared" si="112"/>
        <v>0</v>
      </c>
      <c r="AG206" s="40">
        <f t="shared" si="113"/>
        <v>11000000</v>
      </c>
      <c r="AH206" s="41">
        <f t="shared" si="109"/>
        <v>5.0359606735238475E-2</v>
      </c>
      <c r="AI206" s="42">
        <f t="shared" si="104"/>
        <v>6.0695695875965612E-3</v>
      </c>
    </row>
    <row r="207" spans="1:35" outlineLevel="1">
      <c r="A207" s="16">
        <v>42</v>
      </c>
      <c r="B207" s="151" t="s">
        <v>574</v>
      </c>
      <c r="C207" s="82">
        <v>41880</v>
      </c>
      <c r="D207" s="101" t="s">
        <v>588</v>
      </c>
      <c r="E207" s="254"/>
      <c r="F207" s="92" t="s">
        <v>109</v>
      </c>
      <c r="G207" s="31"/>
      <c r="H207" s="31"/>
      <c r="I207" s="223"/>
      <c r="J207" s="99">
        <v>3000000</v>
      </c>
      <c r="K207" s="39"/>
      <c r="L207" s="35"/>
      <c r="M207" s="35"/>
      <c r="N207" s="35"/>
      <c r="O207" s="92" t="s">
        <v>131</v>
      </c>
      <c r="P207" s="39"/>
      <c r="Q207" s="102"/>
      <c r="R207" s="102"/>
      <c r="S207" s="102"/>
      <c r="T207" s="22">
        <f t="shared" si="110"/>
        <v>0</v>
      </c>
      <c r="U207" s="35"/>
      <c r="V207" s="35"/>
      <c r="W207" s="35"/>
      <c r="X207" s="40">
        <f t="shared" si="111"/>
        <v>0</v>
      </c>
      <c r="Y207" s="35"/>
      <c r="Z207" s="35"/>
      <c r="AA207" s="35">
        <v>3000000</v>
      </c>
      <c r="AB207" s="40">
        <f t="shared" si="107"/>
        <v>3000000</v>
      </c>
      <c r="AC207" s="35"/>
      <c r="AD207" s="35"/>
      <c r="AE207" s="35"/>
      <c r="AF207" s="40">
        <f t="shared" si="112"/>
        <v>0</v>
      </c>
      <c r="AG207" s="40">
        <f t="shared" si="113"/>
        <v>3000000</v>
      </c>
      <c r="AH207" s="41">
        <f t="shared" si="109"/>
        <v>1.3734438200519583E-2</v>
      </c>
      <c r="AI207" s="42">
        <f t="shared" si="104"/>
        <v>1.6553371602536077E-3</v>
      </c>
    </row>
    <row r="208" spans="1:35" outlineLevel="1">
      <c r="A208" s="16">
        <v>43</v>
      </c>
      <c r="B208" s="151" t="s">
        <v>575</v>
      </c>
      <c r="C208" s="82">
        <v>41880</v>
      </c>
      <c r="D208" s="101" t="s">
        <v>589</v>
      </c>
      <c r="E208" s="254"/>
      <c r="F208" s="92" t="s">
        <v>109</v>
      </c>
      <c r="G208" s="31"/>
      <c r="H208" s="31"/>
      <c r="I208" s="223"/>
      <c r="J208" s="99">
        <v>3000000</v>
      </c>
      <c r="K208" s="39"/>
      <c r="L208" s="35"/>
      <c r="M208" s="35"/>
      <c r="N208" s="35"/>
      <c r="O208" s="92" t="s">
        <v>131</v>
      </c>
      <c r="P208" s="39"/>
      <c r="Q208" s="102"/>
      <c r="R208" s="102"/>
      <c r="S208" s="102"/>
      <c r="T208" s="22">
        <f t="shared" si="110"/>
        <v>0</v>
      </c>
      <c r="U208" s="35"/>
      <c r="V208" s="35"/>
      <c r="W208" s="35"/>
      <c r="X208" s="40">
        <f t="shared" si="111"/>
        <v>0</v>
      </c>
      <c r="Y208" s="35"/>
      <c r="Z208" s="35"/>
      <c r="AA208" s="35">
        <v>3000000</v>
      </c>
      <c r="AB208" s="40">
        <f t="shared" si="107"/>
        <v>3000000</v>
      </c>
      <c r="AC208" s="35"/>
      <c r="AD208" s="35"/>
      <c r="AE208" s="35"/>
      <c r="AF208" s="40">
        <f t="shared" si="112"/>
        <v>0</v>
      </c>
      <c r="AG208" s="40">
        <f t="shared" si="113"/>
        <v>3000000</v>
      </c>
      <c r="AH208" s="41">
        <f t="shared" si="109"/>
        <v>1.3734438200519583E-2</v>
      </c>
      <c r="AI208" s="42">
        <f t="shared" si="104"/>
        <v>1.6553371602536077E-3</v>
      </c>
    </row>
    <row r="209" spans="1:35" outlineLevel="1">
      <c r="A209" s="16">
        <v>44</v>
      </c>
      <c r="B209" s="151" t="s">
        <v>576</v>
      </c>
      <c r="C209" s="82">
        <v>41880</v>
      </c>
      <c r="D209" s="101" t="s">
        <v>590</v>
      </c>
      <c r="E209" s="254"/>
      <c r="F209" s="92" t="s">
        <v>109</v>
      </c>
      <c r="G209" s="31"/>
      <c r="H209" s="31"/>
      <c r="I209" s="223"/>
      <c r="J209" s="99">
        <v>3000000</v>
      </c>
      <c r="K209" s="39"/>
      <c r="L209" s="35"/>
      <c r="M209" s="35"/>
      <c r="N209" s="35"/>
      <c r="O209" s="92" t="s">
        <v>131</v>
      </c>
      <c r="P209" s="39"/>
      <c r="Q209" s="102"/>
      <c r="R209" s="102"/>
      <c r="S209" s="102"/>
      <c r="T209" s="22">
        <f t="shared" si="110"/>
        <v>0</v>
      </c>
      <c r="U209" s="35"/>
      <c r="V209" s="35"/>
      <c r="W209" s="35"/>
      <c r="X209" s="40">
        <f t="shared" si="111"/>
        <v>0</v>
      </c>
      <c r="Y209" s="35"/>
      <c r="Z209" s="35"/>
      <c r="AA209" s="35">
        <v>3000000</v>
      </c>
      <c r="AB209" s="40">
        <f t="shared" si="107"/>
        <v>3000000</v>
      </c>
      <c r="AC209" s="35"/>
      <c r="AD209" s="35"/>
      <c r="AE209" s="35"/>
      <c r="AF209" s="40">
        <f t="shared" si="112"/>
        <v>0</v>
      </c>
      <c r="AG209" s="40">
        <f t="shared" si="113"/>
        <v>3000000</v>
      </c>
      <c r="AH209" s="41">
        <f t="shared" si="109"/>
        <v>1.3734438200519583E-2</v>
      </c>
      <c r="AI209" s="42">
        <f t="shared" si="104"/>
        <v>1.6553371602536077E-3</v>
      </c>
    </row>
    <row r="210" spans="1:35" ht="22.5" outlineLevel="1">
      <c r="A210" s="16">
        <v>45</v>
      </c>
      <c r="B210" s="151" t="s">
        <v>577</v>
      </c>
      <c r="C210" s="82">
        <v>41871</v>
      </c>
      <c r="D210" s="101" t="s">
        <v>591</v>
      </c>
      <c r="E210" s="254"/>
      <c r="F210" s="92" t="s">
        <v>109</v>
      </c>
      <c r="G210" s="31"/>
      <c r="H210" s="31"/>
      <c r="I210" s="223"/>
      <c r="J210" s="99">
        <v>4000000</v>
      </c>
      <c r="K210" s="39"/>
      <c r="L210" s="35"/>
      <c r="M210" s="35"/>
      <c r="N210" s="35"/>
      <c r="O210" s="92" t="s">
        <v>131</v>
      </c>
      <c r="P210" s="39"/>
      <c r="Q210" s="102"/>
      <c r="R210" s="102"/>
      <c r="S210" s="102"/>
      <c r="T210" s="22">
        <f t="shared" si="110"/>
        <v>0</v>
      </c>
      <c r="U210" s="35"/>
      <c r="V210" s="35"/>
      <c r="W210" s="35"/>
      <c r="X210" s="40">
        <f t="shared" si="111"/>
        <v>0</v>
      </c>
      <c r="Y210" s="35"/>
      <c r="Z210" s="35">
        <v>4000000</v>
      </c>
      <c r="AA210" s="35"/>
      <c r="AB210" s="40">
        <f t="shared" si="107"/>
        <v>4000000</v>
      </c>
      <c r="AC210" s="35"/>
      <c r="AD210" s="35"/>
      <c r="AE210" s="35"/>
      <c r="AF210" s="40">
        <f t="shared" si="112"/>
        <v>0</v>
      </c>
      <c r="AG210" s="40">
        <f t="shared" si="113"/>
        <v>4000000</v>
      </c>
      <c r="AH210" s="41">
        <f t="shared" si="109"/>
        <v>1.8312584267359447E-2</v>
      </c>
      <c r="AI210" s="42">
        <f t="shared" si="104"/>
        <v>2.2071162136714766E-3</v>
      </c>
    </row>
    <row r="211" spans="1:35" outlineLevel="1">
      <c r="A211" s="16">
        <v>46</v>
      </c>
      <c r="B211" s="151" t="s">
        <v>578</v>
      </c>
      <c r="C211" s="82">
        <v>41880</v>
      </c>
      <c r="D211" s="101" t="s">
        <v>592</v>
      </c>
      <c r="E211" s="254"/>
      <c r="F211" s="92" t="s">
        <v>109</v>
      </c>
      <c r="G211" s="31"/>
      <c r="H211" s="31"/>
      <c r="I211" s="223"/>
      <c r="J211" s="99">
        <v>3000000</v>
      </c>
      <c r="K211" s="39"/>
      <c r="L211" s="35"/>
      <c r="M211" s="35"/>
      <c r="N211" s="35"/>
      <c r="O211" s="92" t="s">
        <v>131</v>
      </c>
      <c r="P211" s="39"/>
      <c r="Q211" s="102"/>
      <c r="R211" s="102"/>
      <c r="S211" s="102"/>
      <c r="T211" s="22">
        <f t="shared" si="110"/>
        <v>0</v>
      </c>
      <c r="U211" s="35"/>
      <c r="V211" s="35"/>
      <c r="W211" s="35"/>
      <c r="X211" s="40">
        <f t="shared" si="111"/>
        <v>0</v>
      </c>
      <c r="Y211" s="35"/>
      <c r="Z211" s="35"/>
      <c r="AA211" s="35">
        <v>3000000</v>
      </c>
      <c r="AB211" s="40">
        <f t="shared" si="107"/>
        <v>3000000</v>
      </c>
      <c r="AC211" s="35"/>
      <c r="AD211" s="35"/>
      <c r="AE211" s="35"/>
      <c r="AF211" s="40">
        <f t="shared" si="112"/>
        <v>0</v>
      </c>
      <c r="AG211" s="40">
        <f t="shared" si="113"/>
        <v>3000000</v>
      </c>
      <c r="AH211" s="41">
        <f t="shared" si="109"/>
        <v>1.3734438200519583E-2</v>
      </c>
      <c r="AI211" s="42">
        <f t="shared" si="104"/>
        <v>1.6553371602536077E-3</v>
      </c>
    </row>
    <row r="212" spans="1:35" outlineLevel="1">
      <c r="A212" s="16">
        <v>47</v>
      </c>
      <c r="B212" s="151" t="s">
        <v>579</v>
      </c>
      <c r="C212" s="82">
        <v>41865</v>
      </c>
      <c r="D212" s="101" t="s">
        <v>593</v>
      </c>
      <c r="E212" s="254"/>
      <c r="F212" s="92" t="s">
        <v>109</v>
      </c>
      <c r="G212" s="31"/>
      <c r="H212" s="31"/>
      <c r="I212" s="223"/>
      <c r="J212" s="99">
        <v>3000000</v>
      </c>
      <c r="K212" s="39"/>
      <c r="L212" s="35"/>
      <c r="M212" s="35"/>
      <c r="N212" s="35"/>
      <c r="O212" s="92" t="s">
        <v>131</v>
      </c>
      <c r="P212" s="39"/>
      <c r="Q212" s="102"/>
      <c r="R212" s="102"/>
      <c r="S212" s="102"/>
      <c r="T212" s="22">
        <f t="shared" si="110"/>
        <v>0</v>
      </c>
      <c r="U212" s="35"/>
      <c r="V212" s="35"/>
      <c r="W212" s="35"/>
      <c r="X212" s="40">
        <f t="shared" si="111"/>
        <v>0</v>
      </c>
      <c r="Y212" s="35"/>
      <c r="Z212" s="35">
        <v>3000000</v>
      </c>
      <c r="AA212" s="35"/>
      <c r="AB212" s="40">
        <f t="shared" si="107"/>
        <v>3000000</v>
      </c>
      <c r="AC212" s="35"/>
      <c r="AD212" s="35"/>
      <c r="AE212" s="35"/>
      <c r="AF212" s="40">
        <f t="shared" si="112"/>
        <v>0</v>
      </c>
      <c r="AG212" s="40">
        <f t="shared" si="113"/>
        <v>3000000</v>
      </c>
      <c r="AH212" s="41">
        <f t="shared" si="109"/>
        <v>1.3734438200519583E-2</v>
      </c>
      <c r="AI212" s="42">
        <f t="shared" si="104"/>
        <v>1.6553371602536077E-3</v>
      </c>
    </row>
    <row r="213" spans="1:35" outlineLevel="1">
      <c r="A213" s="16">
        <v>48</v>
      </c>
      <c r="B213" s="151" t="s">
        <v>580</v>
      </c>
      <c r="C213" s="82">
        <v>41880</v>
      </c>
      <c r="D213" s="101" t="s">
        <v>594</v>
      </c>
      <c r="E213" s="254"/>
      <c r="F213" s="92" t="s">
        <v>109</v>
      </c>
      <c r="G213" s="31"/>
      <c r="H213" s="31"/>
      <c r="I213" s="223"/>
      <c r="J213" s="99">
        <v>3000000</v>
      </c>
      <c r="K213" s="39"/>
      <c r="L213" s="35"/>
      <c r="M213" s="35"/>
      <c r="N213" s="35"/>
      <c r="O213" s="92" t="s">
        <v>131</v>
      </c>
      <c r="P213" s="39"/>
      <c r="Q213" s="102"/>
      <c r="R213" s="102"/>
      <c r="S213" s="102"/>
      <c r="T213" s="22">
        <f t="shared" si="110"/>
        <v>0</v>
      </c>
      <c r="U213" s="35"/>
      <c r="V213" s="35"/>
      <c r="W213" s="35"/>
      <c r="X213" s="40">
        <f t="shared" si="111"/>
        <v>0</v>
      </c>
      <c r="Y213" s="35"/>
      <c r="Z213" s="35"/>
      <c r="AA213" s="35">
        <v>3000000</v>
      </c>
      <c r="AB213" s="40">
        <f t="shared" si="107"/>
        <v>3000000</v>
      </c>
      <c r="AC213" s="35"/>
      <c r="AD213" s="35"/>
      <c r="AE213" s="35"/>
      <c r="AF213" s="40">
        <f t="shared" si="112"/>
        <v>0</v>
      </c>
      <c r="AG213" s="40">
        <f t="shared" si="113"/>
        <v>3000000</v>
      </c>
      <c r="AH213" s="41">
        <f t="shared" si="109"/>
        <v>1.3734438200519583E-2</v>
      </c>
      <c r="AI213" s="42">
        <f t="shared" si="104"/>
        <v>1.6553371602536077E-3</v>
      </c>
    </row>
    <row r="214" spans="1:35" outlineLevel="1">
      <c r="A214" s="16">
        <v>49</v>
      </c>
      <c r="B214" s="151" t="s">
        <v>581</v>
      </c>
      <c r="C214" s="82">
        <v>41871</v>
      </c>
      <c r="D214" s="101" t="s">
        <v>595</v>
      </c>
      <c r="E214" s="254"/>
      <c r="F214" s="92" t="s">
        <v>109</v>
      </c>
      <c r="G214" s="31"/>
      <c r="H214" s="31"/>
      <c r="I214" s="223"/>
      <c r="J214" s="99">
        <v>3000000</v>
      </c>
      <c r="K214" s="39"/>
      <c r="L214" s="35"/>
      <c r="M214" s="35"/>
      <c r="N214" s="35"/>
      <c r="O214" s="92" t="s">
        <v>131</v>
      </c>
      <c r="P214" s="39"/>
      <c r="Q214" s="102"/>
      <c r="R214" s="102"/>
      <c r="S214" s="102"/>
      <c r="T214" s="22">
        <f t="shared" si="110"/>
        <v>0</v>
      </c>
      <c r="U214" s="35"/>
      <c r="V214" s="35"/>
      <c r="W214" s="35"/>
      <c r="X214" s="40">
        <f t="shared" si="111"/>
        <v>0</v>
      </c>
      <c r="Y214" s="35"/>
      <c r="Z214" s="35">
        <v>3000000</v>
      </c>
      <c r="AA214" s="35"/>
      <c r="AB214" s="40">
        <f t="shared" si="107"/>
        <v>3000000</v>
      </c>
      <c r="AC214" s="35"/>
      <c r="AD214" s="35"/>
      <c r="AE214" s="35"/>
      <c r="AF214" s="40">
        <f t="shared" si="112"/>
        <v>0</v>
      </c>
      <c r="AG214" s="40">
        <f t="shared" si="113"/>
        <v>3000000</v>
      </c>
      <c r="AH214" s="41">
        <f t="shared" si="109"/>
        <v>1.3734438200519583E-2</v>
      </c>
      <c r="AI214" s="42">
        <f t="shared" si="104"/>
        <v>1.6553371602536077E-3</v>
      </c>
    </row>
    <row r="215" spans="1:35" outlineLevel="1">
      <c r="A215" s="16">
        <v>50</v>
      </c>
      <c r="B215" s="151" t="s">
        <v>582</v>
      </c>
      <c r="C215" s="82">
        <v>41865</v>
      </c>
      <c r="D215" s="101" t="s">
        <v>596</v>
      </c>
      <c r="E215" s="254"/>
      <c r="F215" s="92" t="s">
        <v>109</v>
      </c>
      <c r="G215" s="31"/>
      <c r="H215" s="31"/>
      <c r="I215" s="223"/>
      <c r="J215" s="99">
        <v>5000000</v>
      </c>
      <c r="K215" s="39"/>
      <c r="L215" s="35"/>
      <c r="M215" s="35"/>
      <c r="N215" s="35"/>
      <c r="O215" s="92" t="s">
        <v>131</v>
      </c>
      <c r="P215" s="39"/>
      <c r="Q215" s="102"/>
      <c r="R215" s="102"/>
      <c r="S215" s="102"/>
      <c r="T215" s="22">
        <f t="shared" si="110"/>
        <v>0</v>
      </c>
      <c r="U215" s="35"/>
      <c r="V215" s="35"/>
      <c r="W215" s="35"/>
      <c r="X215" s="40">
        <f t="shared" si="111"/>
        <v>0</v>
      </c>
      <c r="Y215" s="35"/>
      <c r="Z215" s="35">
        <v>5000000</v>
      </c>
      <c r="AA215" s="35"/>
      <c r="AB215" s="40">
        <f t="shared" si="107"/>
        <v>5000000</v>
      </c>
      <c r="AC215" s="35"/>
      <c r="AD215" s="35"/>
      <c r="AE215" s="35"/>
      <c r="AF215" s="40">
        <f t="shared" si="112"/>
        <v>0</v>
      </c>
      <c r="AG215" s="40">
        <f t="shared" si="113"/>
        <v>5000000</v>
      </c>
      <c r="AH215" s="41">
        <f t="shared" si="109"/>
        <v>2.2890730334199305E-2</v>
      </c>
      <c r="AI215" s="42">
        <f t="shared" si="104"/>
        <v>2.7588952670893462E-3</v>
      </c>
    </row>
    <row r="216" spans="1:35" ht="22.5" outlineLevel="1">
      <c r="A216" s="16">
        <v>51</v>
      </c>
      <c r="B216" s="151" t="s">
        <v>583</v>
      </c>
      <c r="C216" s="82">
        <v>41872</v>
      </c>
      <c r="D216" s="101" t="s">
        <v>597</v>
      </c>
      <c r="E216" s="254"/>
      <c r="F216" s="92" t="s">
        <v>109</v>
      </c>
      <c r="G216" s="31"/>
      <c r="H216" s="31"/>
      <c r="I216" s="223"/>
      <c r="J216" s="99">
        <v>3000000</v>
      </c>
      <c r="K216" s="39"/>
      <c r="L216" s="35"/>
      <c r="M216" s="35"/>
      <c r="N216" s="35"/>
      <c r="O216" s="92" t="s">
        <v>131</v>
      </c>
      <c r="P216" s="39"/>
      <c r="Q216" s="102"/>
      <c r="R216" s="102"/>
      <c r="S216" s="102"/>
      <c r="T216" s="22">
        <f t="shared" si="110"/>
        <v>0</v>
      </c>
      <c r="U216" s="35"/>
      <c r="V216" s="35"/>
      <c r="W216" s="35"/>
      <c r="X216" s="40">
        <f t="shared" si="111"/>
        <v>0</v>
      </c>
      <c r="Y216" s="35"/>
      <c r="Z216" s="35">
        <v>3000000</v>
      </c>
      <c r="AA216" s="35"/>
      <c r="AB216" s="40">
        <f t="shared" si="107"/>
        <v>3000000</v>
      </c>
      <c r="AC216" s="35"/>
      <c r="AD216" s="35"/>
      <c r="AE216" s="35"/>
      <c r="AF216" s="40">
        <f t="shared" si="112"/>
        <v>0</v>
      </c>
      <c r="AG216" s="40">
        <f t="shared" si="113"/>
        <v>3000000</v>
      </c>
      <c r="AH216" s="41">
        <f t="shared" si="109"/>
        <v>1.3734438200519583E-2</v>
      </c>
      <c r="AI216" s="42">
        <f t="shared" si="104"/>
        <v>1.6553371602536077E-3</v>
      </c>
    </row>
    <row r="217" spans="1:35" ht="22.5" outlineLevel="1">
      <c r="A217" s="16">
        <v>52</v>
      </c>
      <c r="B217" s="151" t="s">
        <v>584</v>
      </c>
      <c r="C217" s="82">
        <v>41865</v>
      </c>
      <c r="D217" s="101" t="s">
        <v>125</v>
      </c>
      <c r="E217" s="254"/>
      <c r="F217" s="92" t="s">
        <v>109</v>
      </c>
      <c r="G217" s="31"/>
      <c r="H217" s="31"/>
      <c r="I217" s="223"/>
      <c r="J217" s="99">
        <v>5500000</v>
      </c>
      <c r="K217" s="39"/>
      <c r="L217" s="35"/>
      <c r="M217" s="35"/>
      <c r="N217" s="35"/>
      <c r="O217" s="92" t="s">
        <v>131</v>
      </c>
      <c r="P217" s="39"/>
      <c r="Q217" s="102"/>
      <c r="R217" s="102"/>
      <c r="S217" s="102"/>
      <c r="T217" s="22">
        <f t="shared" si="110"/>
        <v>0</v>
      </c>
      <c r="U217" s="35"/>
      <c r="V217" s="35"/>
      <c r="W217" s="35"/>
      <c r="X217" s="40">
        <f t="shared" si="111"/>
        <v>0</v>
      </c>
      <c r="Y217" s="35"/>
      <c r="Z217" s="35">
        <v>5500000</v>
      </c>
      <c r="AA217" s="35"/>
      <c r="AB217" s="40">
        <f t="shared" si="107"/>
        <v>5500000</v>
      </c>
      <c r="AC217" s="35"/>
      <c r="AD217" s="35"/>
      <c r="AE217" s="35"/>
      <c r="AF217" s="40">
        <f t="shared" si="112"/>
        <v>0</v>
      </c>
      <c r="AG217" s="40">
        <f t="shared" si="113"/>
        <v>5500000</v>
      </c>
      <c r="AH217" s="41">
        <f t="shared" si="109"/>
        <v>2.5179803367619238E-2</v>
      </c>
      <c r="AI217" s="42">
        <f t="shared" si="104"/>
        <v>3.0347847937982806E-3</v>
      </c>
    </row>
    <row r="218" spans="1:35" ht="22.5" outlineLevel="1">
      <c r="A218" s="16">
        <v>53</v>
      </c>
      <c r="B218" s="151" t="s">
        <v>598</v>
      </c>
      <c r="C218" s="82">
        <v>41912</v>
      </c>
      <c r="D218" s="101" t="s">
        <v>599</v>
      </c>
      <c r="E218" s="254"/>
      <c r="F218" s="92" t="s">
        <v>109</v>
      </c>
      <c r="G218" s="31"/>
      <c r="H218" s="31"/>
      <c r="I218" s="223"/>
      <c r="J218" s="99">
        <v>3000000</v>
      </c>
      <c r="K218" s="39"/>
      <c r="L218" s="35"/>
      <c r="M218" s="35"/>
      <c r="N218" s="35"/>
      <c r="O218" s="92" t="s">
        <v>131</v>
      </c>
      <c r="P218" s="39"/>
      <c r="Q218" s="102"/>
      <c r="R218" s="102"/>
      <c r="S218" s="102"/>
      <c r="T218" s="22">
        <f t="shared" si="110"/>
        <v>0</v>
      </c>
      <c r="U218" s="35"/>
      <c r="V218" s="35"/>
      <c r="W218" s="35"/>
      <c r="X218" s="40">
        <f t="shared" si="111"/>
        <v>0</v>
      </c>
      <c r="Y218" s="35"/>
      <c r="Z218" s="35"/>
      <c r="AA218" s="35"/>
      <c r="AB218" s="40">
        <f t="shared" si="107"/>
        <v>0</v>
      </c>
      <c r="AC218" s="35">
        <v>3000000</v>
      </c>
      <c r="AD218" s="35"/>
      <c r="AE218" s="35"/>
      <c r="AF218" s="40">
        <f t="shared" si="112"/>
        <v>3000000</v>
      </c>
      <c r="AG218" s="40">
        <f t="shared" si="113"/>
        <v>3000000</v>
      </c>
      <c r="AH218" s="41">
        <f t="shared" si="109"/>
        <v>1.3734438200519583E-2</v>
      </c>
      <c r="AI218" s="42">
        <f t="shared" si="104"/>
        <v>1.6553371602536077E-3</v>
      </c>
    </row>
    <row r="219" spans="1:35" ht="22.5" outlineLevel="1">
      <c r="A219" s="16">
        <v>54</v>
      </c>
      <c r="B219" s="79" t="s">
        <v>1002</v>
      </c>
      <c r="C219" s="81">
        <v>41915</v>
      </c>
      <c r="D219" s="78" t="s">
        <v>963</v>
      </c>
      <c r="E219" s="255"/>
      <c r="F219" s="79" t="s">
        <v>109</v>
      </c>
      <c r="G219" s="96">
        <v>41933</v>
      </c>
      <c r="H219" s="96">
        <v>41820</v>
      </c>
      <c r="I219" s="180"/>
      <c r="J219" s="99">
        <v>4000000</v>
      </c>
      <c r="K219" s="129"/>
      <c r="L219" s="35"/>
      <c r="M219" s="35"/>
      <c r="N219" s="35"/>
      <c r="O219" s="92" t="s">
        <v>131</v>
      </c>
      <c r="P219" s="129"/>
      <c r="Q219" s="102"/>
      <c r="R219" s="102"/>
      <c r="S219" s="102"/>
      <c r="T219" s="22">
        <f t="shared" si="110"/>
        <v>0</v>
      </c>
      <c r="U219" s="35"/>
      <c r="V219" s="35"/>
      <c r="W219" s="35"/>
      <c r="X219" s="40">
        <f t="shared" si="111"/>
        <v>0</v>
      </c>
      <c r="Y219" s="35"/>
      <c r="Z219" s="35"/>
      <c r="AA219" s="35"/>
      <c r="AB219" s="40">
        <f t="shared" si="107"/>
        <v>0</v>
      </c>
      <c r="AC219" s="35">
        <v>4000000</v>
      </c>
      <c r="AD219" s="35"/>
      <c r="AE219" s="35"/>
      <c r="AF219" s="40">
        <f t="shared" si="112"/>
        <v>4000000</v>
      </c>
      <c r="AG219" s="40">
        <f t="shared" si="113"/>
        <v>4000000</v>
      </c>
      <c r="AH219" s="41">
        <f t="shared" ref="AH219" si="114">IF(ISERROR(AG219/$I$165),0,AG219/$I$165)</f>
        <v>1.8312584267359447E-2</v>
      </c>
      <c r="AI219" s="42">
        <f t="shared" ref="AI219" si="115">IF(ISERROR(AG219/$AG$382),"-",AG219/$AG$382)</f>
        <v>2.2071162136714766E-3</v>
      </c>
    </row>
    <row r="220" spans="1:35" ht="12.75" customHeight="1">
      <c r="A220" s="181" t="s">
        <v>64</v>
      </c>
      <c r="B220" s="182"/>
      <c r="C220" s="182"/>
      <c r="D220" s="182"/>
      <c r="E220" s="182"/>
      <c r="F220" s="182"/>
      <c r="G220" s="182"/>
      <c r="H220" s="183"/>
      <c r="I220" s="55">
        <f>SUM(I165:I173)</f>
        <v>218429029</v>
      </c>
      <c r="J220" s="55">
        <f>SUM(J166:J219)</f>
        <v>218429029</v>
      </c>
      <c r="K220" s="56"/>
      <c r="L220" s="55">
        <f>SUM(L166:L173)</f>
        <v>0</v>
      </c>
      <c r="M220" s="55">
        <f>SUM(M166:M173)</f>
        <v>0</v>
      </c>
      <c r="N220" s="55">
        <f>SUM(N166:N173)</f>
        <v>0</v>
      </c>
      <c r="O220" s="57"/>
      <c r="P220" s="59"/>
      <c r="Q220" s="55">
        <f t="shared" ref="Q220:X220" si="116">SUM(Q166:Q173)</f>
        <v>0</v>
      </c>
      <c r="R220" s="55">
        <f t="shared" si="116"/>
        <v>0</v>
      </c>
      <c r="S220" s="55">
        <f t="shared" si="116"/>
        <v>0</v>
      </c>
      <c r="T220" s="60">
        <f t="shared" si="116"/>
        <v>0</v>
      </c>
      <c r="U220" s="55">
        <f t="shared" si="116"/>
        <v>0</v>
      </c>
      <c r="V220" s="55">
        <f t="shared" si="116"/>
        <v>0</v>
      </c>
      <c r="W220" s="55">
        <f t="shared" si="116"/>
        <v>0</v>
      </c>
      <c r="X220" s="60">
        <f t="shared" si="116"/>
        <v>0</v>
      </c>
      <c r="Y220" s="55">
        <f>SUM(Y166:Y218)</f>
        <v>0</v>
      </c>
      <c r="Z220" s="55">
        <f t="shared" ref="Z220:AA220" si="117">SUM(Z166:Z218)</f>
        <v>125000000</v>
      </c>
      <c r="AA220" s="55">
        <f t="shared" si="117"/>
        <v>65000000</v>
      </c>
      <c r="AB220" s="60">
        <f>SUM(AB166:AB218)</f>
        <v>190000000</v>
      </c>
      <c r="AC220" s="55">
        <f>SUM(AC166:AC219)</f>
        <v>28429029</v>
      </c>
      <c r="AD220" s="55">
        <f t="shared" ref="AD220:AE220" si="118">SUM(AD166:AD219)</f>
        <v>0</v>
      </c>
      <c r="AE220" s="55">
        <f t="shared" si="118"/>
        <v>0</v>
      </c>
      <c r="AF220" s="60">
        <f>SUM(AF166:AF219)</f>
        <v>28429029</v>
      </c>
      <c r="AG220" s="53">
        <f>SUM(AG166:AG219)</f>
        <v>218429029</v>
      </c>
      <c r="AH220" s="54">
        <f>IF(ISERROR(AG220/I220),0,AG220/I220)</f>
        <v>1</v>
      </c>
      <c r="AI220" s="54">
        <f>IF(ISERROR(AG220/$AG$382),0,AG220/$AG$382)</f>
        <v>0.1205245628606043</v>
      </c>
    </row>
    <row r="221" spans="1:35" ht="12.75" customHeight="1">
      <c r="A221" s="36"/>
      <c r="B221" s="187" t="s">
        <v>65</v>
      </c>
      <c r="C221" s="188"/>
      <c r="D221" s="189"/>
      <c r="E221" s="18"/>
      <c r="F221" s="19"/>
      <c r="G221" s="20"/>
      <c r="H221" s="20"/>
      <c r="I221" s="179">
        <v>120010866</v>
      </c>
      <c r="J221" s="22"/>
      <c r="K221" s="23"/>
      <c r="L221" s="24"/>
      <c r="M221" s="24"/>
      <c r="N221" s="24"/>
      <c r="O221" s="19"/>
      <c r="P221" s="25"/>
      <c r="Q221" s="22"/>
      <c r="R221" s="22"/>
      <c r="S221" s="22"/>
      <c r="T221" s="22"/>
      <c r="U221" s="22"/>
      <c r="V221" s="22"/>
      <c r="W221" s="22"/>
      <c r="X221" s="22"/>
      <c r="Y221" s="22"/>
      <c r="Z221" s="22"/>
      <c r="AA221" s="22"/>
      <c r="AB221" s="22"/>
      <c r="AC221" s="22"/>
      <c r="AD221" s="22"/>
      <c r="AE221" s="22"/>
      <c r="AF221" s="22"/>
      <c r="AG221" s="22"/>
      <c r="AH221" s="26"/>
      <c r="AI221" s="26"/>
    </row>
    <row r="222" spans="1:35" outlineLevel="1">
      <c r="A222" s="16">
        <v>1</v>
      </c>
      <c r="B222" s="92" t="s">
        <v>642</v>
      </c>
      <c r="C222" s="82">
        <v>41890</v>
      </c>
      <c r="D222" s="101" t="s">
        <v>621</v>
      </c>
      <c r="E222" s="256" t="s">
        <v>117</v>
      </c>
      <c r="F222" s="92" t="s">
        <v>109</v>
      </c>
      <c r="G222" s="96">
        <v>41892</v>
      </c>
      <c r="H222" s="96">
        <v>42155</v>
      </c>
      <c r="I222" s="223"/>
      <c r="J222" s="130">
        <v>3637864</v>
      </c>
      <c r="K222" s="39"/>
      <c r="L222" s="102"/>
      <c r="M222" s="102"/>
      <c r="N222" s="102"/>
      <c r="O222" s="92" t="s">
        <v>131</v>
      </c>
      <c r="P222" s="39"/>
      <c r="Q222" s="35"/>
      <c r="R222" s="35"/>
      <c r="S222" s="35"/>
      <c r="T222" s="40">
        <f>SUM(Q222:S222)</f>
        <v>0</v>
      </c>
      <c r="U222" s="35"/>
      <c r="V222" s="35"/>
      <c r="W222" s="35"/>
      <c r="X222" s="40">
        <f>SUM(U222:W222)</f>
        <v>0</v>
      </c>
      <c r="Y222" s="35"/>
      <c r="Z222" s="35"/>
      <c r="AA222" s="130">
        <v>3637864</v>
      </c>
      <c r="AB222" s="40">
        <f>SUM(Y222:AA222)</f>
        <v>3637864</v>
      </c>
      <c r="AC222" s="35"/>
      <c r="AD222" s="35"/>
      <c r="AE222" s="35"/>
      <c r="AF222" s="40">
        <f>SUM(AC222:AE222)</f>
        <v>0</v>
      </c>
      <c r="AG222" s="40">
        <f>SUM(T222,X222,AB222,AF222)</f>
        <v>3637864</v>
      </c>
      <c r="AH222" s="41">
        <f>IF(ISERROR(AG222/$I$221),0,AG222/$I$221)</f>
        <v>3.0312788510333723E-2</v>
      </c>
      <c r="AI222" s="42">
        <f>IF(ISERROR(AG222/$AG$382),"-",AG222/$AG$382)</f>
        <v>2.0072971543829434E-3</v>
      </c>
    </row>
    <row r="223" spans="1:35" outlineLevel="1">
      <c r="A223" s="16">
        <v>2</v>
      </c>
      <c r="B223" s="92" t="s">
        <v>643</v>
      </c>
      <c r="C223" s="82">
        <v>41890</v>
      </c>
      <c r="D223" s="101" t="s">
        <v>622</v>
      </c>
      <c r="E223" s="257"/>
      <c r="F223" s="92" t="s">
        <v>109</v>
      </c>
      <c r="G223" s="96">
        <v>41892</v>
      </c>
      <c r="H223" s="96">
        <v>42155</v>
      </c>
      <c r="I223" s="223"/>
      <c r="J223" s="130">
        <v>3041522</v>
      </c>
      <c r="K223" s="39"/>
      <c r="L223" s="102"/>
      <c r="M223" s="102"/>
      <c r="N223" s="102"/>
      <c r="O223" s="92" t="s">
        <v>131</v>
      </c>
      <c r="P223" s="39"/>
      <c r="Q223" s="35"/>
      <c r="R223" s="35"/>
      <c r="S223" s="35"/>
      <c r="T223" s="40">
        <f t="shared" ref="T223:T247" si="119">SUM(Q223:S223)</f>
        <v>0</v>
      </c>
      <c r="U223" s="35"/>
      <c r="V223" s="35"/>
      <c r="W223" s="35"/>
      <c r="X223" s="40">
        <f t="shared" ref="X223:X247" si="120">SUM(U223:W223)</f>
        <v>0</v>
      </c>
      <c r="Y223" s="35"/>
      <c r="Z223" s="35"/>
      <c r="AA223" s="130">
        <v>3041522</v>
      </c>
      <c r="AB223" s="40">
        <f t="shared" ref="AB223:AB253" si="121">SUM(Y223:AA223)</f>
        <v>3041522</v>
      </c>
      <c r="AC223" s="35"/>
      <c r="AD223" s="35"/>
      <c r="AE223" s="35"/>
      <c r="AF223" s="40">
        <f t="shared" ref="AF223:AF253" si="122">SUM(AC223:AE223)</f>
        <v>0</v>
      </c>
      <c r="AG223" s="40">
        <f t="shared" ref="AG223:AG253" si="123">SUM(T223,X223,AB223,AF223)</f>
        <v>3041522</v>
      </c>
      <c r="AH223" s="41">
        <f t="shared" ref="AH223:AH247" si="124">IF(ISERROR(AG223/$I$221),0,AG223/$I$221)</f>
        <v>2.5343721792658341E-2</v>
      </c>
      <c r="AI223" s="42">
        <f t="shared" ref="AI223:AI247" si="125">IF(ISERROR(AG223/$AG$382),"-",AG223/$AG$382)</f>
        <v>1.6782481301096245E-3</v>
      </c>
    </row>
    <row r="224" spans="1:35" outlineLevel="1">
      <c r="A224" s="16">
        <v>3</v>
      </c>
      <c r="B224" s="92" t="s">
        <v>644</v>
      </c>
      <c r="C224" s="82">
        <v>41907</v>
      </c>
      <c r="D224" s="101" t="s">
        <v>623</v>
      </c>
      <c r="E224" s="257"/>
      <c r="F224" s="92" t="s">
        <v>109</v>
      </c>
      <c r="G224" s="96">
        <v>41912</v>
      </c>
      <c r="H224" s="96">
        <v>42155</v>
      </c>
      <c r="I224" s="223"/>
      <c r="J224" s="130">
        <v>3000000</v>
      </c>
      <c r="K224" s="39"/>
      <c r="L224" s="102"/>
      <c r="M224" s="102"/>
      <c r="N224" s="102"/>
      <c r="O224" s="92" t="s">
        <v>131</v>
      </c>
      <c r="P224" s="39"/>
      <c r="Q224" s="35"/>
      <c r="R224" s="35"/>
      <c r="S224" s="35"/>
      <c r="T224" s="40">
        <f t="shared" si="119"/>
        <v>0</v>
      </c>
      <c r="U224" s="35"/>
      <c r="V224" s="35"/>
      <c r="W224" s="35"/>
      <c r="X224" s="40">
        <f t="shared" si="120"/>
        <v>0</v>
      </c>
      <c r="Y224" s="35"/>
      <c r="Z224" s="35"/>
      <c r="AA224" s="130">
        <v>3000000</v>
      </c>
      <c r="AB224" s="40">
        <f t="shared" si="121"/>
        <v>3000000</v>
      </c>
      <c r="AC224" s="35"/>
      <c r="AD224" s="35"/>
      <c r="AE224" s="35"/>
      <c r="AF224" s="40">
        <f t="shared" si="122"/>
        <v>0</v>
      </c>
      <c r="AG224" s="40">
        <f t="shared" si="123"/>
        <v>3000000</v>
      </c>
      <c r="AH224" s="41">
        <f t="shared" si="124"/>
        <v>2.4997736454964004E-2</v>
      </c>
      <c r="AI224" s="42">
        <f t="shared" si="125"/>
        <v>1.6553371602536077E-3</v>
      </c>
    </row>
    <row r="225" spans="1:35" outlineLevel="1">
      <c r="A225" s="16">
        <v>4</v>
      </c>
      <c r="B225" s="92" t="s">
        <v>645</v>
      </c>
      <c r="C225" s="82">
        <v>41890</v>
      </c>
      <c r="D225" s="101" t="s">
        <v>624</v>
      </c>
      <c r="E225" s="257"/>
      <c r="F225" s="92" t="s">
        <v>109</v>
      </c>
      <c r="G225" s="96">
        <v>41892</v>
      </c>
      <c r="H225" s="96">
        <v>42155</v>
      </c>
      <c r="I225" s="223"/>
      <c r="J225" s="130">
        <v>3922333</v>
      </c>
      <c r="K225" s="39"/>
      <c r="L225" s="102"/>
      <c r="M225" s="102"/>
      <c r="N225" s="102"/>
      <c r="O225" s="92" t="s">
        <v>131</v>
      </c>
      <c r="P225" s="39"/>
      <c r="Q225" s="35"/>
      <c r="R225" s="35"/>
      <c r="S225" s="35"/>
      <c r="T225" s="40">
        <f t="shared" si="119"/>
        <v>0</v>
      </c>
      <c r="U225" s="35"/>
      <c r="V225" s="35"/>
      <c r="W225" s="35"/>
      <c r="X225" s="40">
        <f t="shared" si="120"/>
        <v>0</v>
      </c>
      <c r="Y225" s="35"/>
      <c r="Z225" s="35"/>
      <c r="AA225" s="130">
        <v>3922333</v>
      </c>
      <c r="AB225" s="40">
        <f t="shared" si="121"/>
        <v>3922333</v>
      </c>
      <c r="AC225" s="35"/>
      <c r="AD225" s="35"/>
      <c r="AE225" s="35"/>
      <c r="AF225" s="40">
        <f t="shared" si="122"/>
        <v>0</v>
      </c>
      <c r="AG225" s="40">
        <f t="shared" si="123"/>
        <v>3922333</v>
      </c>
      <c r="AH225" s="41">
        <f t="shared" si="124"/>
        <v>3.2683148874202775E-2</v>
      </c>
      <c r="AI225" s="42">
        <f t="shared" si="125"/>
        <v>2.1642611899296712E-3</v>
      </c>
    </row>
    <row r="226" spans="1:35" outlineLevel="1">
      <c r="A226" s="16">
        <v>5</v>
      </c>
      <c r="B226" s="92" t="s">
        <v>646</v>
      </c>
      <c r="C226" s="82">
        <v>41890</v>
      </c>
      <c r="D226" s="101" t="s">
        <v>625</v>
      </c>
      <c r="E226" s="257"/>
      <c r="F226" s="92" t="s">
        <v>109</v>
      </c>
      <c r="G226" s="96">
        <v>41892</v>
      </c>
      <c r="H226" s="96">
        <v>42155</v>
      </c>
      <c r="I226" s="223"/>
      <c r="J226" s="130">
        <v>3000000</v>
      </c>
      <c r="K226" s="39"/>
      <c r="L226" s="102"/>
      <c r="M226" s="102"/>
      <c r="N226" s="102"/>
      <c r="O226" s="92" t="s">
        <v>131</v>
      </c>
      <c r="P226" s="39"/>
      <c r="Q226" s="35"/>
      <c r="R226" s="35"/>
      <c r="S226" s="35"/>
      <c r="T226" s="40">
        <f t="shared" si="119"/>
        <v>0</v>
      </c>
      <c r="U226" s="35"/>
      <c r="V226" s="35"/>
      <c r="W226" s="35"/>
      <c r="X226" s="40">
        <f t="shared" si="120"/>
        <v>0</v>
      </c>
      <c r="Y226" s="35"/>
      <c r="Z226" s="35"/>
      <c r="AA226" s="130">
        <v>3000000</v>
      </c>
      <c r="AB226" s="40">
        <f t="shared" si="121"/>
        <v>3000000</v>
      </c>
      <c r="AC226" s="35"/>
      <c r="AD226" s="35"/>
      <c r="AE226" s="35"/>
      <c r="AF226" s="40">
        <f t="shared" si="122"/>
        <v>0</v>
      </c>
      <c r="AG226" s="40">
        <f t="shared" si="123"/>
        <v>3000000</v>
      </c>
      <c r="AH226" s="41">
        <f t="shared" si="124"/>
        <v>2.4997736454964004E-2</v>
      </c>
      <c r="AI226" s="42">
        <f t="shared" si="125"/>
        <v>1.6553371602536077E-3</v>
      </c>
    </row>
    <row r="227" spans="1:35" ht="22.5" outlineLevel="1">
      <c r="A227" s="16">
        <v>6</v>
      </c>
      <c r="B227" s="92" t="s">
        <v>647</v>
      </c>
      <c r="C227" s="82">
        <v>41907</v>
      </c>
      <c r="D227" s="101" t="s">
        <v>668</v>
      </c>
      <c r="E227" s="257"/>
      <c r="F227" s="92" t="s">
        <v>109</v>
      </c>
      <c r="G227" s="96">
        <v>41912</v>
      </c>
      <c r="H227" s="96">
        <v>42155</v>
      </c>
      <c r="I227" s="223"/>
      <c r="J227" s="130">
        <v>3000000</v>
      </c>
      <c r="K227" s="39"/>
      <c r="L227" s="102"/>
      <c r="M227" s="102"/>
      <c r="N227" s="102"/>
      <c r="O227" s="92" t="s">
        <v>131</v>
      </c>
      <c r="P227" s="39"/>
      <c r="Q227" s="35"/>
      <c r="R227" s="35"/>
      <c r="S227" s="35"/>
      <c r="T227" s="40">
        <f t="shared" si="119"/>
        <v>0</v>
      </c>
      <c r="U227" s="35"/>
      <c r="V227" s="35"/>
      <c r="W227" s="35"/>
      <c r="X227" s="40">
        <f t="shared" si="120"/>
        <v>0</v>
      </c>
      <c r="Y227" s="35"/>
      <c r="Z227" s="35"/>
      <c r="AA227" s="130">
        <v>3000000</v>
      </c>
      <c r="AB227" s="40">
        <f t="shared" si="121"/>
        <v>3000000</v>
      </c>
      <c r="AC227" s="35"/>
      <c r="AD227" s="35"/>
      <c r="AE227" s="35"/>
      <c r="AF227" s="40">
        <f t="shared" si="122"/>
        <v>0</v>
      </c>
      <c r="AG227" s="40">
        <f t="shared" si="123"/>
        <v>3000000</v>
      </c>
      <c r="AH227" s="41">
        <f t="shared" si="124"/>
        <v>2.4997736454964004E-2</v>
      </c>
      <c r="AI227" s="42">
        <f t="shared" si="125"/>
        <v>1.6553371602536077E-3</v>
      </c>
    </row>
    <row r="228" spans="1:35" ht="22.5" outlineLevel="1">
      <c r="A228" s="16">
        <v>7</v>
      </c>
      <c r="B228" s="92" t="s">
        <v>648</v>
      </c>
      <c r="C228" s="82">
        <v>41907</v>
      </c>
      <c r="D228" s="101" t="s">
        <v>669</v>
      </c>
      <c r="E228" s="257"/>
      <c r="F228" s="92" t="s">
        <v>109</v>
      </c>
      <c r="G228" s="96">
        <v>41912</v>
      </c>
      <c r="H228" s="96">
        <v>42155</v>
      </c>
      <c r="I228" s="223"/>
      <c r="J228" s="130">
        <v>3000000</v>
      </c>
      <c r="K228" s="39"/>
      <c r="L228" s="102"/>
      <c r="M228" s="102"/>
      <c r="N228" s="102"/>
      <c r="O228" s="92" t="s">
        <v>131</v>
      </c>
      <c r="P228" s="39"/>
      <c r="Q228" s="35"/>
      <c r="R228" s="35"/>
      <c r="S228" s="35"/>
      <c r="T228" s="40">
        <f t="shared" si="119"/>
        <v>0</v>
      </c>
      <c r="U228" s="35"/>
      <c r="V228" s="35"/>
      <c r="W228" s="35"/>
      <c r="X228" s="40">
        <f t="shared" si="120"/>
        <v>0</v>
      </c>
      <c r="Y228" s="35"/>
      <c r="Z228" s="35"/>
      <c r="AA228" s="130">
        <v>3000000</v>
      </c>
      <c r="AB228" s="40">
        <f t="shared" si="121"/>
        <v>3000000</v>
      </c>
      <c r="AC228" s="35"/>
      <c r="AD228" s="35"/>
      <c r="AE228" s="35"/>
      <c r="AF228" s="40">
        <f t="shared" si="122"/>
        <v>0</v>
      </c>
      <c r="AG228" s="40">
        <f t="shared" si="123"/>
        <v>3000000</v>
      </c>
      <c r="AH228" s="41">
        <f t="shared" si="124"/>
        <v>2.4997736454964004E-2</v>
      </c>
      <c r="AI228" s="42">
        <f t="shared" si="125"/>
        <v>1.6553371602536077E-3</v>
      </c>
    </row>
    <row r="229" spans="1:35" outlineLevel="1">
      <c r="A229" s="16">
        <v>8</v>
      </c>
      <c r="B229" s="92" t="s">
        <v>649</v>
      </c>
      <c r="C229" s="82">
        <v>41907</v>
      </c>
      <c r="D229" s="101" t="s">
        <v>626</v>
      </c>
      <c r="E229" s="257"/>
      <c r="F229" s="92" t="s">
        <v>109</v>
      </c>
      <c r="G229" s="96">
        <v>41912</v>
      </c>
      <c r="H229" s="96">
        <v>42155</v>
      </c>
      <c r="I229" s="223"/>
      <c r="J229" s="130">
        <v>3000000</v>
      </c>
      <c r="K229" s="39"/>
      <c r="L229" s="102"/>
      <c r="M229" s="102"/>
      <c r="N229" s="102"/>
      <c r="O229" s="92" t="s">
        <v>131</v>
      </c>
      <c r="P229" s="39"/>
      <c r="Q229" s="35"/>
      <c r="R229" s="35"/>
      <c r="S229" s="35"/>
      <c r="T229" s="40">
        <f t="shared" si="119"/>
        <v>0</v>
      </c>
      <c r="U229" s="35"/>
      <c r="V229" s="35"/>
      <c r="W229" s="35"/>
      <c r="X229" s="40">
        <f t="shared" si="120"/>
        <v>0</v>
      </c>
      <c r="Y229" s="35"/>
      <c r="Z229" s="35"/>
      <c r="AA229" s="130">
        <v>3000000</v>
      </c>
      <c r="AB229" s="40">
        <f t="shared" si="121"/>
        <v>3000000</v>
      </c>
      <c r="AC229" s="35"/>
      <c r="AD229" s="35"/>
      <c r="AE229" s="35"/>
      <c r="AF229" s="40">
        <f t="shared" si="122"/>
        <v>0</v>
      </c>
      <c r="AG229" s="40">
        <f t="shared" si="123"/>
        <v>3000000</v>
      </c>
      <c r="AH229" s="41">
        <f t="shared" si="124"/>
        <v>2.4997736454964004E-2</v>
      </c>
      <c r="AI229" s="42">
        <f t="shared" si="125"/>
        <v>1.6553371602536077E-3</v>
      </c>
    </row>
    <row r="230" spans="1:35" outlineLevel="1">
      <c r="A230" s="16">
        <v>9</v>
      </c>
      <c r="B230" s="92" t="s">
        <v>650</v>
      </c>
      <c r="C230" s="82">
        <v>41907</v>
      </c>
      <c r="D230" s="101" t="s">
        <v>670</v>
      </c>
      <c r="E230" s="257"/>
      <c r="F230" s="92" t="s">
        <v>109</v>
      </c>
      <c r="G230" s="96">
        <v>41912</v>
      </c>
      <c r="H230" s="96">
        <v>42155</v>
      </c>
      <c r="I230" s="223"/>
      <c r="J230" s="130">
        <v>5596306</v>
      </c>
      <c r="K230" s="39"/>
      <c r="L230" s="102"/>
      <c r="M230" s="102"/>
      <c r="N230" s="102"/>
      <c r="O230" s="92" t="s">
        <v>131</v>
      </c>
      <c r="P230" s="39"/>
      <c r="Q230" s="35"/>
      <c r="R230" s="35"/>
      <c r="S230" s="35"/>
      <c r="T230" s="40">
        <f t="shared" si="119"/>
        <v>0</v>
      </c>
      <c r="U230" s="35"/>
      <c r="V230" s="35"/>
      <c r="W230" s="35"/>
      <c r="X230" s="40">
        <f t="shared" si="120"/>
        <v>0</v>
      </c>
      <c r="Y230" s="35"/>
      <c r="Z230" s="35"/>
      <c r="AA230" s="130">
        <v>5596306</v>
      </c>
      <c r="AB230" s="40">
        <f t="shared" si="121"/>
        <v>5596306</v>
      </c>
      <c r="AC230" s="35"/>
      <c r="AD230" s="35"/>
      <c r="AE230" s="35"/>
      <c r="AF230" s="40">
        <f t="shared" si="122"/>
        <v>0</v>
      </c>
      <c r="AG230" s="40">
        <f t="shared" si="123"/>
        <v>5596306</v>
      </c>
      <c r="AH230" s="41">
        <f t="shared" si="124"/>
        <v>4.6631660836444593E-2</v>
      </c>
      <c r="AI230" s="42">
        <f t="shared" si="125"/>
        <v>3.087924427316742E-3</v>
      </c>
    </row>
    <row r="231" spans="1:35" outlineLevel="1">
      <c r="A231" s="16">
        <v>10</v>
      </c>
      <c r="B231" s="92" t="s">
        <v>651</v>
      </c>
      <c r="C231" s="82">
        <v>41907</v>
      </c>
      <c r="D231" s="101" t="s">
        <v>627</v>
      </c>
      <c r="E231" s="257"/>
      <c r="F231" s="92" t="s">
        <v>109</v>
      </c>
      <c r="G231" s="96">
        <v>41912</v>
      </c>
      <c r="H231" s="96">
        <v>42155</v>
      </c>
      <c r="I231" s="223"/>
      <c r="J231" s="130">
        <v>3919078</v>
      </c>
      <c r="K231" s="39"/>
      <c r="L231" s="102"/>
      <c r="M231" s="102"/>
      <c r="N231" s="102"/>
      <c r="O231" s="92" t="s">
        <v>131</v>
      </c>
      <c r="P231" s="39"/>
      <c r="Q231" s="35"/>
      <c r="R231" s="35"/>
      <c r="S231" s="35"/>
      <c r="T231" s="40">
        <f t="shared" si="119"/>
        <v>0</v>
      </c>
      <c r="U231" s="35"/>
      <c r="V231" s="35"/>
      <c r="W231" s="35"/>
      <c r="X231" s="40">
        <f t="shared" si="120"/>
        <v>0</v>
      </c>
      <c r="Y231" s="35"/>
      <c r="Z231" s="35"/>
      <c r="AA231" s="130">
        <v>3919078</v>
      </c>
      <c r="AB231" s="40">
        <f t="shared" si="121"/>
        <v>3919078</v>
      </c>
      <c r="AC231" s="35"/>
      <c r="AD231" s="35"/>
      <c r="AE231" s="35"/>
      <c r="AF231" s="40">
        <f t="shared" si="122"/>
        <v>0</v>
      </c>
      <c r="AG231" s="40">
        <f t="shared" si="123"/>
        <v>3919078</v>
      </c>
      <c r="AH231" s="41">
        <f t="shared" si="124"/>
        <v>3.2656026330149135E-2</v>
      </c>
      <c r="AI231" s="42">
        <f t="shared" si="125"/>
        <v>2.1624651491107959E-3</v>
      </c>
    </row>
    <row r="232" spans="1:35" ht="22.5" outlineLevel="1">
      <c r="A232" s="16">
        <v>11</v>
      </c>
      <c r="B232" s="92" t="s">
        <v>652</v>
      </c>
      <c r="C232" s="82">
        <v>41907</v>
      </c>
      <c r="D232" s="101" t="s">
        <v>628</v>
      </c>
      <c r="E232" s="257"/>
      <c r="F232" s="92" t="s">
        <v>109</v>
      </c>
      <c r="G232" s="96">
        <v>41912</v>
      </c>
      <c r="H232" s="96">
        <v>42155</v>
      </c>
      <c r="I232" s="223"/>
      <c r="J232" s="130">
        <v>3000000</v>
      </c>
      <c r="K232" s="39"/>
      <c r="L232" s="102"/>
      <c r="M232" s="102"/>
      <c r="N232" s="102"/>
      <c r="O232" s="92" t="s">
        <v>131</v>
      </c>
      <c r="P232" s="39"/>
      <c r="Q232" s="35"/>
      <c r="R232" s="35"/>
      <c r="S232" s="35"/>
      <c r="T232" s="40">
        <f t="shared" si="119"/>
        <v>0</v>
      </c>
      <c r="U232" s="35"/>
      <c r="V232" s="35"/>
      <c r="W232" s="35"/>
      <c r="X232" s="40">
        <f t="shared" si="120"/>
        <v>0</v>
      </c>
      <c r="Y232" s="35"/>
      <c r="Z232" s="35"/>
      <c r="AA232" s="130">
        <v>3000000</v>
      </c>
      <c r="AB232" s="40">
        <f t="shared" si="121"/>
        <v>3000000</v>
      </c>
      <c r="AC232" s="35"/>
      <c r="AD232" s="35"/>
      <c r="AE232" s="35"/>
      <c r="AF232" s="40">
        <f t="shared" si="122"/>
        <v>0</v>
      </c>
      <c r="AG232" s="40">
        <f t="shared" si="123"/>
        <v>3000000</v>
      </c>
      <c r="AH232" s="41">
        <f t="shared" si="124"/>
        <v>2.4997736454964004E-2</v>
      </c>
      <c r="AI232" s="42">
        <f t="shared" si="125"/>
        <v>1.6553371602536077E-3</v>
      </c>
    </row>
    <row r="233" spans="1:35" ht="22.5" outlineLevel="1">
      <c r="A233" s="16">
        <v>12</v>
      </c>
      <c r="B233" s="92" t="s">
        <v>653</v>
      </c>
      <c r="C233" s="82">
        <v>41890</v>
      </c>
      <c r="D233" s="101" t="s">
        <v>629</v>
      </c>
      <c r="E233" s="257"/>
      <c r="F233" s="92" t="s">
        <v>109</v>
      </c>
      <c r="G233" s="96">
        <v>41892</v>
      </c>
      <c r="H233" s="96">
        <v>42155</v>
      </c>
      <c r="I233" s="223"/>
      <c r="J233" s="130">
        <v>3000000</v>
      </c>
      <c r="K233" s="39"/>
      <c r="L233" s="102"/>
      <c r="M233" s="102"/>
      <c r="N233" s="102"/>
      <c r="O233" s="92" t="s">
        <v>131</v>
      </c>
      <c r="P233" s="39"/>
      <c r="Q233" s="35"/>
      <c r="R233" s="35"/>
      <c r="S233" s="35"/>
      <c r="T233" s="40">
        <f t="shared" si="119"/>
        <v>0</v>
      </c>
      <c r="U233" s="35"/>
      <c r="V233" s="35"/>
      <c r="W233" s="35"/>
      <c r="X233" s="40">
        <f t="shared" si="120"/>
        <v>0</v>
      </c>
      <c r="Y233" s="35"/>
      <c r="Z233" s="35"/>
      <c r="AA233" s="130">
        <v>3000000</v>
      </c>
      <c r="AB233" s="40">
        <f t="shared" si="121"/>
        <v>3000000</v>
      </c>
      <c r="AC233" s="35"/>
      <c r="AD233" s="35"/>
      <c r="AE233" s="35"/>
      <c r="AF233" s="40">
        <f t="shared" si="122"/>
        <v>0</v>
      </c>
      <c r="AG233" s="40">
        <f t="shared" si="123"/>
        <v>3000000</v>
      </c>
      <c r="AH233" s="41">
        <f t="shared" si="124"/>
        <v>2.4997736454964004E-2</v>
      </c>
      <c r="AI233" s="42">
        <f t="shared" si="125"/>
        <v>1.6553371602536077E-3</v>
      </c>
    </row>
    <row r="234" spans="1:35" outlineLevel="1">
      <c r="A234" s="16">
        <v>13</v>
      </c>
      <c r="B234" s="92" t="s">
        <v>654</v>
      </c>
      <c r="C234" s="82">
        <v>41890</v>
      </c>
      <c r="D234" s="101" t="s">
        <v>630</v>
      </c>
      <c r="E234" s="257"/>
      <c r="F234" s="92" t="s">
        <v>109</v>
      </c>
      <c r="G234" s="96">
        <v>41892</v>
      </c>
      <c r="H234" s="96">
        <v>42155</v>
      </c>
      <c r="I234" s="223"/>
      <c r="J234" s="130">
        <v>3000000</v>
      </c>
      <c r="K234" s="39"/>
      <c r="L234" s="102"/>
      <c r="M234" s="102"/>
      <c r="N234" s="102"/>
      <c r="O234" s="92" t="s">
        <v>131</v>
      </c>
      <c r="P234" s="39"/>
      <c r="Q234" s="35"/>
      <c r="R234" s="35"/>
      <c r="S234" s="35"/>
      <c r="T234" s="40">
        <f t="shared" si="119"/>
        <v>0</v>
      </c>
      <c r="U234" s="35"/>
      <c r="V234" s="35"/>
      <c r="W234" s="35"/>
      <c r="X234" s="40">
        <f t="shared" si="120"/>
        <v>0</v>
      </c>
      <c r="Y234" s="35"/>
      <c r="Z234" s="35"/>
      <c r="AA234" s="130">
        <v>3000000</v>
      </c>
      <c r="AB234" s="40">
        <f t="shared" si="121"/>
        <v>3000000</v>
      </c>
      <c r="AC234" s="35"/>
      <c r="AD234" s="35"/>
      <c r="AE234" s="35"/>
      <c r="AF234" s="40">
        <f t="shared" si="122"/>
        <v>0</v>
      </c>
      <c r="AG234" s="40">
        <f t="shared" si="123"/>
        <v>3000000</v>
      </c>
      <c r="AH234" s="41">
        <f t="shared" si="124"/>
        <v>2.4997736454964004E-2</v>
      </c>
      <c r="AI234" s="42">
        <f t="shared" si="125"/>
        <v>1.6553371602536077E-3</v>
      </c>
    </row>
    <row r="235" spans="1:35" outlineLevel="1">
      <c r="A235" s="16">
        <v>14</v>
      </c>
      <c r="B235" s="92" t="s">
        <v>655</v>
      </c>
      <c r="C235" s="82">
        <v>41890</v>
      </c>
      <c r="D235" s="101" t="s">
        <v>631</v>
      </c>
      <c r="E235" s="257"/>
      <c r="F235" s="92" t="s">
        <v>109</v>
      </c>
      <c r="G235" s="96">
        <v>41892</v>
      </c>
      <c r="H235" s="96">
        <v>42155</v>
      </c>
      <c r="I235" s="223"/>
      <c r="J235" s="130">
        <v>3000000</v>
      </c>
      <c r="K235" s="39"/>
      <c r="L235" s="102"/>
      <c r="M235" s="102"/>
      <c r="N235" s="102"/>
      <c r="O235" s="92" t="s">
        <v>131</v>
      </c>
      <c r="P235" s="39"/>
      <c r="Q235" s="35"/>
      <c r="R235" s="35"/>
      <c r="S235" s="35"/>
      <c r="T235" s="40">
        <f t="shared" si="119"/>
        <v>0</v>
      </c>
      <c r="U235" s="35"/>
      <c r="V235" s="35"/>
      <c r="W235" s="35"/>
      <c r="X235" s="40">
        <f t="shared" si="120"/>
        <v>0</v>
      </c>
      <c r="Y235" s="35"/>
      <c r="Z235" s="35"/>
      <c r="AA235" s="130">
        <v>3000000</v>
      </c>
      <c r="AB235" s="40">
        <f t="shared" si="121"/>
        <v>3000000</v>
      </c>
      <c r="AC235" s="35"/>
      <c r="AD235" s="35"/>
      <c r="AE235" s="35"/>
      <c r="AF235" s="40">
        <f t="shared" si="122"/>
        <v>0</v>
      </c>
      <c r="AG235" s="40">
        <f t="shared" si="123"/>
        <v>3000000</v>
      </c>
      <c r="AH235" s="41">
        <f t="shared" si="124"/>
        <v>2.4997736454964004E-2</v>
      </c>
      <c r="AI235" s="42">
        <f t="shared" si="125"/>
        <v>1.6553371602536077E-3</v>
      </c>
    </row>
    <row r="236" spans="1:35" ht="22.5" outlineLevel="1">
      <c r="A236" s="16">
        <v>15</v>
      </c>
      <c r="B236" s="92" t="s">
        <v>656</v>
      </c>
      <c r="C236" s="82">
        <v>41907</v>
      </c>
      <c r="D236" s="101" t="s">
        <v>632</v>
      </c>
      <c r="E236" s="257"/>
      <c r="F236" s="92" t="s">
        <v>109</v>
      </c>
      <c r="G236" s="96">
        <v>41912</v>
      </c>
      <c r="H236" s="96">
        <v>42155</v>
      </c>
      <c r="I236" s="223"/>
      <c r="J236" s="130">
        <v>3000000</v>
      </c>
      <c r="K236" s="39"/>
      <c r="L236" s="102"/>
      <c r="M236" s="102"/>
      <c r="N236" s="102"/>
      <c r="O236" s="92" t="s">
        <v>131</v>
      </c>
      <c r="P236" s="39"/>
      <c r="Q236" s="35"/>
      <c r="R236" s="35"/>
      <c r="S236" s="35"/>
      <c r="T236" s="40">
        <f t="shared" si="119"/>
        <v>0</v>
      </c>
      <c r="U236" s="35"/>
      <c r="V236" s="35"/>
      <c r="W236" s="35"/>
      <c r="X236" s="40">
        <f t="shared" si="120"/>
        <v>0</v>
      </c>
      <c r="Y236" s="35"/>
      <c r="Z236" s="35"/>
      <c r="AA236" s="130">
        <v>3000000</v>
      </c>
      <c r="AB236" s="40">
        <f t="shared" si="121"/>
        <v>3000000</v>
      </c>
      <c r="AC236" s="35"/>
      <c r="AD236" s="35"/>
      <c r="AE236" s="35"/>
      <c r="AF236" s="40">
        <f t="shared" si="122"/>
        <v>0</v>
      </c>
      <c r="AG236" s="40">
        <f t="shared" si="123"/>
        <v>3000000</v>
      </c>
      <c r="AH236" s="41">
        <f t="shared" si="124"/>
        <v>2.4997736454964004E-2</v>
      </c>
      <c r="AI236" s="42">
        <f t="shared" si="125"/>
        <v>1.6553371602536077E-3</v>
      </c>
    </row>
    <row r="237" spans="1:35" outlineLevel="1">
      <c r="A237" s="16">
        <v>16</v>
      </c>
      <c r="B237" s="92" t="s">
        <v>657</v>
      </c>
      <c r="C237" s="82">
        <v>41907</v>
      </c>
      <c r="D237" s="101" t="s">
        <v>671</v>
      </c>
      <c r="E237" s="257"/>
      <c r="F237" s="92" t="s">
        <v>109</v>
      </c>
      <c r="G237" s="96">
        <v>41912</v>
      </c>
      <c r="H237" s="96">
        <v>42155</v>
      </c>
      <c r="I237" s="223"/>
      <c r="J237" s="130">
        <v>3563570</v>
      </c>
      <c r="K237" s="39"/>
      <c r="L237" s="102"/>
      <c r="M237" s="102"/>
      <c r="N237" s="102"/>
      <c r="O237" s="92" t="s">
        <v>131</v>
      </c>
      <c r="P237" s="39"/>
      <c r="Q237" s="35"/>
      <c r="R237" s="35"/>
      <c r="S237" s="35"/>
      <c r="T237" s="40">
        <f t="shared" si="119"/>
        <v>0</v>
      </c>
      <c r="U237" s="35"/>
      <c r="V237" s="35"/>
      <c r="W237" s="35"/>
      <c r="X237" s="40">
        <f t="shared" si="120"/>
        <v>0</v>
      </c>
      <c r="Y237" s="35"/>
      <c r="Z237" s="35"/>
      <c r="AA237" s="130">
        <v>3563570</v>
      </c>
      <c r="AB237" s="40">
        <f t="shared" si="121"/>
        <v>3563570</v>
      </c>
      <c r="AC237" s="35"/>
      <c r="AD237" s="35"/>
      <c r="AE237" s="35"/>
      <c r="AF237" s="40">
        <f t="shared" si="122"/>
        <v>0</v>
      </c>
      <c r="AG237" s="40">
        <f t="shared" si="123"/>
        <v>3563570</v>
      </c>
      <c r="AH237" s="41">
        <f t="shared" si="124"/>
        <v>2.9693727899605359E-2</v>
      </c>
      <c r="AI237" s="42">
        <f t="shared" si="125"/>
        <v>1.9663032813883163E-3</v>
      </c>
    </row>
    <row r="238" spans="1:35" outlineLevel="1">
      <c r="A238" s="16">
        <v>17</v>
      </c>
      <c r="B238" s="92" t="s">
        <v>658</v>
      </c>
      <c r="C238" s="82">
        <v>41890</v>
      </c>
      <c r="D238" s="101" t="s">
        <v>634</v>
      </c>
      <c r="E238" s="257"/>
      <c r="F238" s="92" t="s">
        <v>109</v>
      </c>
      <c r="G238" s="96">
        <v>41892</v>
      </c>
      <c r="H238" s="96">
        <v>42155</v>
      </c>
      <c r="I238" s="223"/>
      <c r="J238" s="130">
        <v>3000000</v>
      </c>
      <c r="K238" s="39"/>
      <c r="L238" s="102"/>
      <c r="M238" s="102"/>
      <c r="N238" s="102"/>
      <c r="O238" s="92" t="s">
        <v>131</v>
      </c>
      <c r="P238" s="39"/>
      <c r="Q238" s="35"/>
      <c r="R238" s="35"/>
      <c r="S238" s="35"/>
      <c r="T238" s="40">
        <f t="shared" si="119"/>
        <v>0</v>
      </c>
      <c r="U238" s="35"/>
      <c r="V238" s="35"/>
      <c r="W238" s="35"/>
      <c r="X238" s="40">
        <f t="shared" si="120"/>
        <v>0</v>
      </c>
      <c r="Y238" s="35"/>
      <c r="Z238" s="35"/>
      <c r="AA238" s="130">
        <v>3000000</v>
      </c>
      <c r="AB238" s="40">
        <f t="shared" si="121"/>
        <v>3000000</v>
      </c>
      <c r="AC238" s="35"/>
      <c r="AD238" s="35"/>
      <c r="AE238" s="35"/>
      <c r="AF238" s="40">
        <f t="shared" si="122"/>
        <v>0</v>
      </c>
      <c r="AG238" s="40">
        <f t="shared" si="123"/>
        <v>3000000</v>
      </c>
      <c r="AH238" s="41">
        <f t="shared" si="124"/>
        <v>2.4997736454964004E-2</v>
      </c>
      <c r="AI238" s="42">
        <f t="shared" si="125"/>
        <v>1.6553371602536077E-3</v>
      </c>
    </row>
    <row r="239" spans="1:35" outlineLevel="1">
      <c r="A239" s="16">
        <v>18</v>
      </c>
      <c r="B239" s="92" t="s">
        <v>659</v>
      </c>
      <c r="C239" s="82">
        <v>41890</v>
      </c>
      <c r="D239" s="101" t="s">
        <v>635</v>
      </c>
      <c r="E239" s="257"/>
      <c r="F239" s="92" t="s">
        <v>109</v>
      </c>
      <c r="G239" s="96">
        <v>41892</v>
      </c>
      <c r="H239" s="96">
        <v>42155</v>
      </c>
      <c r="I239" s="223"/>
      <c r="J239" s="130">
        <v>3000000</v>
      </c>
      <c r="K239" s="39"/>
      <c r="L239" s="102"/>
      <c r="M239" s="102"/>
      <c r="N239" s="102"/>
      <c r="O239" s="92" t="s">
        <v>131</v>
      </c>
      <c r="P239" s="39"/>
      <c r="Q239" s="35"/>
      <c r="R239" s="35"/>
      <c r="S239" s="35"/>
      <c r="T239" s="40">
        <f t="shared" si="119"/>
        <v>0</v>
      </c>
      <c r="U239" s="35"/>
      <c r="V239" s="35"/>
      <c r="W239" s="35"/>
      <c r="X239" s="40">
        <f t="shared" si="120"/>
        <v>0</v>
      </c>
      <c r="Y239" s="35"/>
      <c r="Z239" s="35"/>
      <c r="AA239" s="130">
        <v>3000000</v>
      </c>
      <c r="AB239" s="40">
        <f t="shared" si="121"/>
        <v>3000000</v>
      </c>
      <c r="AC239" s="35"/>
      <c r="AD239" s="35"/>
      <c r="AE239" s="35"/>
      <c r="AF239" s="40">
        <f t="shared" si="122"/>
        <v>0</v>
      </c>
      <c r="AG239" s="40">
        <f t="shared" si="123"/>
        <v>3000000</v>
      </c>
      <c r="AH239" s="41">
        <f t="shared" si="124"/>
        <v>2.4997736454964004E-2</v>
      </c>
      <c r="AI239" s="42">
        <f t="shared" si="125"/>
        <v>1.6553371602536077E-3</v>
      </c>
    </row>
    <row r="240" spans="1:35" ht="22.5" outlineLevel="1">
      <c r="A240" s="16">
        <v>19</v>
      </c>
      <c r="B240" s="92" t="s">
        <v>660</v>
      </c>
      <c r="C240" s="82">
        <v>41907</v>
      </c>
      <c r="D240" s="101" t="s">
        <v>636</v>
      </c>
      <c r="E240" s="257"/>
      <c r="F240" s="92" t="s">
        <v>109</v>
      </c>
      <c r="G240" s="96">
        <v>41912</v>
      </c>
      <c r="H240" s="96">
        <v>42155</v>
      </c>
      <c r="I240" s="223"/>
      <c r="J240" s="130">
        <v>3000000</v>
      </c>
      <c r="K240" s="39"/>
      <c r="L240" s="102"/>
      <c r="M240" s="102"/>
      <c r="N240" s="102"/>
      <c r="O240" s="92" t="s">
        <v>131</v>
      </c>
      <c r="P240" s="39"/>
      <c r="Q240" s="35"/>
      <c r="R240" s="35"/>
      <c r="S240" s="35"/>
      <c r="T240" s="40">
        <f t="shared" si="119"/>
        <v>0</v>
      </c>
      <c r="U240" s="35"/>
      <c r="V240" s="35"/>
      <c r="W240" s="35"/>
      <c r="X240" s="40">
        <f t="shared" si="120"/>
        <v>0</v>
      </c>
      <c r="Y240" s="35"/>
      <c r="Z240" s="35"/>
      <c r="AA240" s="130">
        <v>3000000</v>
      </c>
      <c r="AB240" s="40">
        <f t="shared" si="121"/>
        <v>3000000</v>
      </c>
      <c r="AC240" s="35"/>
      <c r="AD240" s="35"/>
      <c r="AE240" s="35"/>
      <c r="AF240" s="40">
        <f t="shared" si="122"/>
        <v>0</v>
      </c>
      <c r="AG240" s="40">
        <f t="shared" si="123"/>
        <v>3000000</v>
      </c>
      <c r="AH240" s="41">
        <f t="shared" si="124"/>
        <v>2.4997736454964004E-2</v>
      </c>
      <c r="AI240" s="42">
        <f t="shared" si="125"/>
        <v>1.6553371602536077E-3</v>
      </c>
    </row>
    <row r="241" spans="1:35" ht="22.5" outlineLevel="1">
      <c r="A241" s="16">
        <v>20</v>
      </c>
      <c r="B241" s="92" t="s">
        <v>661</v>
      </c>
      <c r="C241" s="82">
        <v>41907</v>
      </c>
      <c r="D241" s="101" t="s">
        <v>637</v>
      </c>
      <c r="E241" s="257"/>
      <c r="F241" s="92" t="s">
        <v>109</v>
      </c>
      <c r="G241" s="96">
        <v>41912</v>
      </c>
      <c r="H241" s="96">
        <v>42155</v>
      </c>
      <c r="I241" s="223"/>
      <c r="J241" s="130">
        <v>3000000</v>
      </c>
      <c r="K241" s="39"/>
      <c r="L241" s="102"/>
      <c r="M241" s="102"/>
      <c r="N241" s="102"/>
      <c r="O241" s="92" t="s">
        <v>131</v>
      </c>
      <c r="P241" s="39"/>
      <c r="Q241" s="35"/>
      <c r="R241" s="35"/>
      <c r="S241" s="35"/>
      <c r="T241" s="40">
        <f t="shared" si="119"/>
        <v>0</v>
      </c>
      <c r="U241" s="35"/>
      <c r="V241" s="35"/>
      <c r="W241" s="35"/>
      <c r="X241" s="40">
        <f t="shared" si="120"/>
        <v>0</v>
      </c>
      <c r="Y241" s="35"/>
      <c r="Z241" s="35"/>
      <c r="AA241" s="130">
        <v>3000000</v>
      </c>
      <c r="AB241" s="40">
        <f t="shared" si="121"/>
        <v>3000000</v>
      </c>
      <c r="AC241" s="35"/>
      <c r="AD241" s="35"/>
      <c r="AE241" s="35"/>
      <c r="AF241" s="40">
        <f t="shared" si="122"/>
        <v>0</v>
      </c>
      <c r="AG241" s="40">
        <f t="shared" si="123"/>
        <v>3000000</v>
      </c>
      <c r="AH241" s="41">
        <f t="shared" si="124"/>
        <v>2.4997736454964004E-2</v>
      </c>
      <c r="AI241" s="42">
        <f t="shared" si="125"/>
        <v>1.6553371602536077E-3</v>
      </c>
    </row>
    <row r="242" spans="1:35" outlineLevel="1">
      <c r="A242" s="16">
        <v>21</v>
      </c>
      <c r="B242" s="92" t="s">
        <v>662</v>
      </c>
      <c r="C242" s="82">
        <v>41907</v>
      </c>
      <c r="D242" s="101" t="s">
        <v>672</v>
      </c>
      <c r="E242" s="257"/>
      <c r="F242" s="92" t="s">
        <v>109</v>
      </c>
      <c r="G242" s="96">
        <v>41912</v>
      </c>
      <c r="H242" s="96">
        <v>42155</v>
      </c>
      <c r="I242" s="223"/>
      <c r="J242" s="130">
        <v>16400000</v>
      </c>
      <c r="K242" s="39"/>
      <c r="L242" s="102"/>
      <c r="M242" s="102"/>
      <c r="N242" s="102"/>
      <c r="O242" s="92" t="s">
        <v>131</v>
      </c>
      <c r="P242" s="39"/>
      <c r="Q242" s="35"/>
      <c r="R242" s="35"/>
      <c r="S242" s="35"/>
      <c r="T242" s="40">
        <f t="shared" si="119"/>
        <v>0</v>
      </c>
      <c r="U242" s="35"/>
      <c r="V242" s="35"/>
      <c r="W242" s="35"/>
      <c r="X242" s="40">
        <f t="shared" si="120"/>
        <v>0</v>
      </c>
      <c r="Y242" s="35"/>
      <c r="Z242" s="35"/>
      <c r="AA242" s="130">
        <v>16400000</v>
      </c>
      <c r="AB242" s="40">
        <f t="shared" si="121"/>
        <v>16400000</v>
      </c>
      <c r="AC242" s="35"/>
      <c r="AD242" s="35"/>
      <c r="AE242" s="35"/>
      <c r="AF242" s="40">
        <f t="shared" si="122"/>
        <v>0</v>
      </c>
      <c r="AG242" s="40">
        <f t="shared" si="123"/>
        <v>16400000</v>
      </c>
      <c r="AH242" s="41">
        <f t="shared" si="124"/>
        <v>0.13665429262046988</v>
      </c>
      <c r="AI242" s="42">
        <f t="shared" si="125"/>
        <v>9.0491764760530554E-3</v>
      </c>
    </row>
    <row r="243" spans="1:35" outlineLevel="1">
      <c r="A243" s="16">
        <v>22</v>
      </c>
      <c r="B243" s="92" t="s">
        <v>663</v>
      </c>
      <c r="C243" s="82">
        <v>41907</v>
      </c>
      <c r="D243" s="101" t="s">
        <v>638</v>
      </c>
      <c r="E243" s="257"/>
      <c r="F243" s="92" t="s">
        <v>109</v>
      </c>
      <c r="G243" s="96">
        <v>41912</v>
      </c>
      <c r="H243" s="96">
        <v>42155</v>
      </c>
      <c r="I243" s="223"/>
      <c r="J243" s="130">
        <v>3000000</v>
      </c>
      <c r="K243" s="129"/>
      <c r="L243" s="102"/>
      <c r="M243" s="102"/>
      <c r="N243" s="102"/>
      <c r="O243" s="92" t="s">
        <v>131</v>
      </c>
      <c r="P243" s="129"/>
      <c r="Q243" s="35"/>
      <c r="R243" s="35"/>
      <c r="S243" s="35"/>
      <c r="T243" s="40">
        <f t="shared" si="119"/>
        <v>0</v>
      </c>
      <c r="U243" s="35"/>
      <c r="V243" s="35"/>
      <c r="W243" s="35"/>
      <c r="X243" s="40">
        <f t="shared" si="120"/>
        <v>0</v>
      </c>
      <c r="Y243" s="35"/>
      <c r="Z243" s="35"/>
      <c r="AA243" s="130">
        <v>3000000</v>
      </c>
      <c r="AB243" s="40">
        <f t="shared" si="121"/>
        <v>3000000</v>
      </c>
      <c r="AC243" s="35"/>
      <c r="AD243" s="35"/>
      <c r="AE243" s="35"/>
      <c r="AF243" s="40">
        <f t="shared" si="122"/>
        <v>0</v>
      </c>
      <c r="AG243" s="40">
        <f t="shared" si="123"/>
        <v>3000000</v>
      </c>
      <c r="AH243" s="41">
        <f t="shared" si="124"/>
        <v>2.4997736454964004E-2</v>
      </c>
      <c r="AI243" s="42">
        <f t="shared" si="125"/>
        <v>1.6553371602536077E-3</v>
      </c>
    </row>
    <row r="244" spans="1:35" outlineLevel="1">
      <c r="A244" s="16">
        <v>23</v>
      </c>
      <c r="B244" s="92" t="s">
        <v>664</v>
      </c>
      <c r="C244" s="82">
        <v>41890</v>
      </c>
      <c r="D244" s="101" t="s">
        <v>639</v>
      </c>
      <c r="E244" s="257"/>
      <c r="F244" s="92" t="s">
        <v>109</v>
      </c>
      <c r="G244" s="96">
        <v>41892</v>
      </c>
      <c r="H244" s="96">
        <v>42155</v>
      </c>
      <c r="I244" s="223"/>
      <c r="J244" s="130">
        <v>3000000</v>
      </c>
      <c r="K244" s="129"/>
      <c r="L244" s="102"/>
      <c r="M244" s="102"/>
      <c r="N244" s="102"/>
      <c r="O244" s="92" t="s">
        <v>131</v>
      </c>
      <c r="P244" s="129"/>
      <c r="Q244" s="35"/>
      <c r="R244" s="35"/>
      <c r="S244" s="35"/>
      <c r="T244" s="40">
        <f t="shared" si="119"/>
        <v>0</v>
      </c>
      <c r="U244" s="35"/>
      <c r="V244" s="35"/>
      <c r="W244" s="35"/>
      <c r="X244" s="40">
        <f t="shared" si="120"/>
        <v>0</v>
      </c>
      <c r="Y244" s="35"/>
      <c r="Z244" s="35"/>
      <c r="AA244" s="130">
        <v>3000000</v>
      </c>
      <c r="AB244" s="40">
        <f t="shared" si="121"/>
        <v>3000000</v>
      </c>
      <c r="AC244" s="35"/>
      <c r="AD244" s="35"/>
      <c r="AE244" s="35"/>
      <c r="AF244" s="40">
        <f t="shared" si="122"/>
        <v>0</v>
      </c>
      <c r="AG244" s="40">
        <f t="shared" si="123"/>
        <v>3000000</v>
      </c>
      <c r="AH244" s="41">
        <f t="shared" si="124"/>
        <v>2.4997736454964004E-2</v>
      </c>
      <c r="AI244" s="42">
        <f t="shared" si="125"/>
        <v>1.6553371602536077E-3</v>
      </c>
    </row>
    <row r="245" spans="1:35" outlineLevel="1">
      <c r="A245" s="16">
        <v>24</v>
      </c>
      <c r="B245" s="92" t="s">
        <v>665</v>
      </c>
      <c r="C245" s="82">
        <v>41890</v>
      </c>
      <c r="D245" s="101" t="s">
        <v>640</v>
      </c>
      <c r="E245" s="257"/>
      <c r="F245" s="92" t="s">
        <v>109</v>
      </c>
      <c r="G245" s="96">
        <v>41892</v>
      </c>
      <c r="H245" s="96">
        <v>42155</v>
      </c>
      <c r="I245" s="223"/>
      <c r="J245" s="130">
        <v>3000000</v>
      </c>
      <c r="K245" s="129"/>
      <c r="L245" s="102"/>
      <c r="M245" s="102"/>
      <c r="N245" s="102"/>
      <c r="O245" s="92" t="s">
        <v>131</v>
      </c>
      <c r="P245" s="129"/>
      <c r="Q245" s="35"/>
      <c r="R245" s="35"/>
      <c r="S245" s="35"/>
      <c r="T245" s="40">
        <f t="shared" si="119"/>
        <v>0</v>
      </c>
      <c r="U245" s="35"/>
      <c r="V245" s="35"/>
      <c r="W245" s="35"/>
      <c r="X245" s="40">
        <f t="shared" si="120"/>
        <v>0</v>
      </c>
      <c r="Y245" s="35"/>
      <c r="Z245" s="35"/>
      <c r="AA245" s="130">
        <v>3000000</v>
      </c>
      <c r="AB245" s="40">
        <f t="shared" si="121"/>
        <v>3000000</v>
      </c>
      <c r="AC245" s="35"/>
      <c r="AD245" s="35"/>
      <c r="AE245" s="35"/>
      <c r="AF245" s="40">
        <f t="shared" si="122"/>
        <v>0</v>
      </c>
      <c r="AG245" s="40">
        <f t="shared" si="123"/>
        <v>3000000</v>
      </c>
      <c r="AH245" s="41">
        <f t="shared" si="124"/>
        <v>2.4997736454964004E-2</v>
      </c>
      <c r="AI245" s="42">
        <f t="shared" si="125"/>
        <v>1.6553371602536077E-3</v>
      </c>
    </row>
    <row r="246" spans="1:35" outlineLevel="1">
      <c r="A246" s="16">
        <v>25</v>
      </c>
      <c r="B246" s="92" t="s">
        <v>666</v>
      </c>
      <c r="C246" s="82">
        <v>41890</v>
      </c>
      <c r="D246" s="101" t="s">
        <v>641</v>
      </c>
      <c r="E246" s="257"/>
      <c r="F246" s="92" t="s">
        <v>109</v>
      </c>
      <c r="G246" s="96">
        <v>41892</v>
      </c>
      <c r="H246" s="96">
        <v>42155</v>
      </c>
      <c r="I246" s="223"/>
      <c r="J246" s="130">
        <v>4279551</v>
      </c>
      <c r="K246" s="129"/>
      <c r="L246" s="102"/>
      <c r="M246" s="102"/>
      <c r="N246" s="102"/>
      <c r="O246" s="92" t="s">
        <v>131</v>
      </c>
      <c r="P246" s="129"/>
      <c r="Q246" s="35"/>
      <c r="R246" s="35"/>
      <c r="S246" s="35"/>
      <c r="T246" s="40">
        <f t="shared" si="119"/>
        <v>0</v>
      </c>
      <c r="U246" s="35"/>
      <c r="V246" s="35"/>
      <c r="W246" s="35"/>
      <c r="X246" s="40">
        <f t="shared" si="120"/>
        <v>0</v>
      </c>
      <c r="Y246" s="35"/>
      <c r="Z246" s="35"/>
      <c r="AA246" s="130">
        <v>4279551</v>
      </c>
      <c r="AB246" s="40">
        <f t="shared" si="121"/>
        <v>4279551</v>
      </c>
      <c r="AC246" s="35"/>
      <c r="AD246" s="35"/>
      <c r="AE246" s="35"/>
      <c r="AF246" s="40">
        <f t="shared" si="122"/>
        <v>0</v>
      </c>
      <c r="AG246" s="40">
        <f t="shared" si="123"/>
        <v>4279551</v>
      </c>
      <c r="AH246" s="41">
        <f t="shared" si="124"/>
        <v>3.5659696014525885E-2</v>
      </c>
      <c r="AI246" s="42">
        <f t="shared" si="125"/>
        <v>2.3613665998334955E-3</v>
      </c>
    </row>
    <row r="247" spans="1:35" ht="22.5" outlineLevel="1">
      <c r="A247" s="16">
        <v>26</v>
      </c>
      <c r="B247" s="92" t="s">
        <v>667</v>
      </c>
      <c r="C247" s="82">
        <v>41907</v>
      </c>
      <c r="D247" s="101" t="s">
        <v>673</v>
      </c>
      <c r="E247" s="257"/>
      <c r="F247" s="92" t="s">
        <v>109</v>
      </c>
      <c r="G247" s="96">
        <v>41912</v>
      </c>
      <c r="H247" s="96">
        <v>42155</v>
      </c>
      <c r="I247" s="223"/>
      <c r="J247" s="130">
        <v>5352552</v>
      </c>
      <c r="K247" s="129"/>
      <c r="L247" s="102"/>
      <c r="M247" s="102"/>
      <c r="N247" s="102"/>
      <c r="O247" s="92" t="s">
        <v>131</v>
      </c>
      <c r="P247" s="129"/>
      <c r="Q247" s="35"/>
      <c r="R247" s="35"/>
      <c r="S247" s="35"/>
      <c r="T247" s="40">
        <f t="shared" si="119"/>
        <v>0</v>
      </c>
      <c r="U247" s="35"/>
      <c r="V247" s="35"/>
      <c r="W247" s="35"/>
      <c r="X247" s="40">
        <f t="shared" si="120"/>
        <v>0</v>
      </c>
      <c r="Y247" s="35"/>
      <c r="Z247" s="35"/>
      <c r="AA247" s="130">
        <v>5352552</v>
      </c>
      <c r="AB247" s="40">
        <f t="shared" si="121"/>
        <v>5352552</v>
      </c>
      <c r="AC247" s="35"/>
      <c r="AD247" s="35"/>
      <c r="AE247" s="35"/>
      <c r="AF247" s="40">
        <f t="shared" si="122"/>
        <v>0</v>
      </c>
      <c r="AG247" s="40">
        <f t="shared" si="123"/>
        <v>5352552</v>
      </c>
      <c r="AH247" s="41">
        <f t="shared" si="124"/>
        <v>4.4600561419163492E-2</v>
      </c>
      <c r="AI247" s="42">
        <f t="shared" si="125"/>
        <v>2.9534260759299228E-3</v>
      </c>
    </row>
    <row r="248" spans="1:35" outlineLevel="1">
      <c r="A248" s="16">
        <v>27</v>
      </c>
      <c r="B248" s="92" t="s">
        <v>1003</v>
      </c>
      <c r="C248" s="82">
        <v>41932</v>
      </c>
      <c r="D248" s="101" t="s">
        <v>1004</v>
      </c>
      <c r="E248" s="257"/>
      <c r="F248" s="92" t="s">
        <v>109</v>
      </c>
      <c r="G248" s="96">
        <v>41933</v>
      </c>
      <c r="H248" s="96">
        <v>42155</v>
      </c>
      <c r="I248" s="223"/>
      <c r="J248" s="130">
        <v>3000000</v>
      </c>
      <c r="K248" s="129"/>
      <c r="L248" s="102"/>
      <c r="M248" s="102"/>
      <c r="N248" s="102"/>
      <c r="O248" s="92" t="s">
        <v>131</v>
      </c>
      <c r="P248" s="129"/>
      <c r="Q248" s="35"/>
      <c r="R248" s="35"/>
      <c r="S248" s="35"/>
      <c r="T248" s="40">
        <f t="shared" ref="T248:T253" si="126">SUM(Q248:S248)</f>
        <v>0</v>
      </c>
      <c r="U248" s="35"/>
      <c r="V248" s="35"/>
      <c r="W248" s="35"/>
      <c r="X248" s="40">
        <f t="shared" ref="X248:X253" si="127">SUM(U248:W248)</f>
        <v>0</v>
      </c>
      <c r="Y248" s="35"/>
      <c r="Z248" s="35"/>
      <c r="AA248" s="130"/>
      <c r="AB248" s="40">
        <f t="shared" si="121"/>
        <v>0</v>
      </c>
      <c r="AC248" s="35">
        <v>3000000</v>
      </c>
      <c r="AD248" s="35"/>
      <c r="AE248" s="35"/>
      <c r="AF248" s="40">
        <f t="shared" si="122"/>
        <v>3000000</v>
      </c>
      <c r="AG248" s="40">
        <f t="shared" si="123"/>
        <v>3000000</v>
      </c>
      <c r="AH248" s="41">
        <f t="shared" ref="AH248:AH253" si="128">IF(ISERROR(AG248/$I$221),0,AG248/$I$221)</f>
        <v>2.4997736454964004E-2</v>
      </c>
      <c r="AI248" s="42">
        <f t="shared" ref="AI248:AI253" si="129">IF(ISERROR(AG248/$AG$382),"-",AG248/$AG$382)</f>
        <v>1.6553371602536077E-3</v>
      </c>
    </row>
    <row r="249" spans="1:35" ht="22.5" outlineLevel="1">
      <c r="A249" s="16">
        <v>28</v>
      </c>
      <c r="B249" s="92" t="s">
        <v>1005</v>
      </c>
      <c r="C249" s="82">
        <v>41932</v>
      </c>
      <c r="D249" s="101" t="s">
        <v>1006</v>
      </c>
      <c r="E249" s="257"/>
      <c r="F249" s="92" t="s">
        <v>109</v>
      </c>
      <c r="G249" s="96">
        <v>41933</v>
      </c>
      <c r="H249" s="96">
        <v>42155</v>
      </c>
      <c r="I249" s="223"/>
      <c r="J249" s="130">
        <v>3000000</v>
      </c>
      <c r="K249" s="129"/>
      <c r="L249" s="102"/>
      <c r="M249" s="102"/>
      <c r="N249" s="102"/>
      <c r="O249" s="92" t="s">
        <v>131</v>
      </c>
      <c r="P249" s="129"/>
      <c r="Q249" s="35"/>
      <c r="R249" s="35"/>
      <c r="S249" s="35"/>
      <c r="T249" s="40">
        <f t="shared" si="126"/>
        <v>0</v>
      </c>
      <c r="U249" s="35"/>
      <c r="V249" s="35"/>
      <c r="W249" s="35"/>
      <c r="X249" s="40">
        <f t="shared" si="127"/>
        <v>0</v>
      </c>
      <c r="Y249" s="35"/>
      <c r="Z249" s="35"/>
      <c r="AA249" s="130"/>
      <c r="AB249" s="40">
        <f t="shared" si="121"/>
        <v>0</v>
      </c>
      <c r="AC249" s="35">
        <v>3000000</v>
      </c>
      <c r="AD249" s="35"/>
      <c r="AE249" s="35"/>
      <c r="AF249" s="40">
        <f t="shared" si="122"/>
        <v>3000000</v>
      </c>
      <c r="AG249" s="40">
        <f t="shared" si="123"/>
        <v>3000000</v>
      </c>
      <c r="AH249" s="41">
        <f t="shared" si="128"/>
        <v>2.4997736454964004E-2</v>
      </c>
      <c r="AI249" s="42">
        <f t="shared" si="129"/>
        <v>1.6553371602536077E-3</v>
      </c>
    </row>
    <row r="250" spans="1:35" ht="22.5" outlineLevel="1">
      <c r="A250" s="16">
        <v>29</v>
      </c>
      <c r="B250" s="92" t="s">
        <v>1007</v>
      </c>
      <c r="C250" s="82">
        <v>41932</v>
      </c>
      <c r="D250" s="101" t="s">
        <v>633</v>
      </c>
      <c r="E250" s="257"/>
      <c r="F250" s="92" t="s">
        <v>109</v>
      </c>
      <c r="G250" s="96">
        <v>41933</v>
      </c>
      <c r="H250" s="96">
        <v>42155</v>
      </c>
      <c r="I250" s="223"/>
      <c r="J250" s="130">
        <v>4064024</v>
      </c>
      <c r="K250" s="129"/>
      <c r="L250" s="102"/>
      <c r="M250" s="102"/>
      <c r="N250" s="102"/>
      <c r="O250" s="92" t="s">
        <v>131</v>
      </c>
      <c r="P250" s="129"/>
      <c r="Q250" s="35"/>
      <c r="R250" s="35"/>
      <c r="S250" s="35"/>
      <c r="T250" s="40">
        <f t="shared" si="126"/>
        <v>0</v>
      </c>
      <c r="U250" s="35"/>
      <c r="V250" s="35"/>
      <c r="W250" s="35"/>
      <c r="X250" s="40">
        <f t="shared" si="127"/>
        <v>0</v>
      </c>
      <c r="Y250" s="35"/>
      <c r="Z250" s="35"/>
      <c r="AA250" s="130"/>
      <c r="AB250" s="40">
        <f t="shared" si="121"/>
        <v>0</v>
      </c>
      <c r="AC250" s="35">
        <v>4064024</v>
      </c>
      <c r="AD250" s="35"/>
      <c r="AE250" s="35"/>
      <c r="AF250" s="40">
        <f t="shared" si="122"/>
        <v>4064024</v>
      </c>
      <c r="AG250" s="40">
        <f t="shared" si="123"/>
        <v>4064024</v>
      </c>
      <c r="AH250" s="41">
        <f t="shared" si="128"/>
        <v>3.3863800299549544E-2</v>
      </c>
      <c r="AI250" s="42">
        <f t="shared" si="129"/>
        <v>2.2424433157875027E-3</v>
      </c>
    </row>
    <row r="251" spans="1:35" outlineLevel="1">
      <c r="A251" s="16">
        <v>30</v>
      </c>
      <c r="B251" s="92" t="s">
        <v>1008</v>
      </c>
      <c r="C251" s="82">
        <v>41932</v>
      </c>
      <c r="D251" s="101" t="s">
        <v>1009</v>
      </c>
      <c r="E251" s="257"/>
      <c r="F251" s="92" t="s">
        <v>109</v>
      </c>
      <c r="G251" s="96">
        <v>41933</v>
      </c>
      <c r="H251" s="96">
        <v>42155</v>
      </c>
      <c r="I251" s="223"/>
      <c r="J251" s="130">
        <v>3234066</v>
      </c>
      <c r="K251" s="129"/>
      <c r="L251" s="102"/>
      <c r="M251" s="102"/>
      <c r="N251" s="102"/>
      <c r="O251" s="92" t="s">
        <v>131</v>
      </c>
      <c r="P251" s="129"/>
      <c r="Q251" s="35"/>
      <c r="R251" s="35"/>
      <c r="S251" s="35"/>
      <c r="T251" s="40">
        <f t="shared" si="126"/>
        <v>0</v>
      </c>
      <c r="U251" s="35"/>
      <c r="V251" s="35"/>
      <c r="W251" s="35"/>
      <c r="X251" s="40">
        <f t="shared" si="127"/>
        <v>0</v>
      </c>
      <c r="Y251" s="35"/>
      <c r="Z251" s="35"/>
      <c r="AA251" s="130"/>
      <c r="AB251" s="40">
        <f t="shared" si="121"/>
        <v>0</v>
      </c>
      <c r="AC251" s="35">
        <v>3234066</v>
      </c>
      <c r="AD251" s="35"/>
      <c r="AE251" s="35"/>
      <c r="AF251" s="40">
        <f t="shared" si="122"/>
        <v>3234066</v>
      </c>
      <c r="AG251" s="40">
        <f t="shared" si="123"/>
        <v>3234066</v>
      </c>
      <c r="AH251" s="41">
        <f t="shared" si="128"/>
        <v>2.6948109848653205E-2</v>
      </c>
      <c r="AI251" s="42">
        <f t="shared" si="129"/>
        <v>1.7844898761709147E-3</v>
      </c>
    </row>
    <row r="252" spans="1:35" outlineLevel="1">
      <c r="A252" s="16">
        <v>31</v>
      </c>
      <c r="B252" s="92" t="s">
        <v>1010</v>
      </c>
      <c r="C252" s="82">
        <v>41943</v>
      </c>
      <c r="D252" s="101" t="s">
        <v>1011</v>
      </c>
      <c r="E252" s="257"/>
      <c r="F252" s="92" t="s">
        <v>109</v>
      </c>
      <c r="G252" s="96"/>
      <c r="H252" s="96"/>
      <c r="I252" s="223"/>
      <c r="J252" s="130">
        <v>3000000</v>
      </c>
      <c r="K252" s="129"/>
      <c r="L252" s="102"/>
      <c r="M252" s="102"/>
      <c r="N252" s="102"/>
      <c r="O252" s="92" t="s">
        <v>131</v>
      </c>
      <c r="P252" s="129"/>
      <c r="Q252" s="35"/>
      <c r="R252" s="35"/>
      <c r="S252" s="35"/>
      <c r="T252" s="40">
        <f t="shared" si="126"/>
        <v>0</v>
      </c>
      <c r="U252" s="35"/>
      <c r="V252" s="35"/>
      <c r="W252" s="35"/>
      <c r="X252" s="40">
        <f t="shared" si="127"/>
        <v>0</v>
      </c>
      <c r="Y252" s="35"/>
      <c r="Z252" s="35"/>
      <c r="AA252" s="130"/>
      <c r="AB252" s="40">
        <f t="shared" si="121"/>
        <v>0</v>
      </c>
      <c r="AC252" s="35">
        <v>3000000</v>
      </c>
      <c r="AD252" s="35"/>
      <c r="AE252" s="35"/>
      <c r="AF252" s="40">
        <f t="shared" si="122"/>
        <v>3000000</v>
      </c>
      <c r="AG252" s="40">
        <f t="shared" si="123"/>
        <v>3000000</v>
      </c>
      <c r="AH252" s="41">
        <f t="shared" si="128"/>
        <v>2.4997736454964004E-2</v>
      </c>
      <c r="AI252" s="42">
        <f t="shared" si="129"/>
        <v>1.6553371602536077E-3</v>
      </c>
    </row>
    <row r="253" spans="1:35" ht="22.5" outlineLevel="1">
      <c r="A253" s="16">
        <v>32</v>
      </c>
      <c r="B253" s="92" t="s">
        <v>1013</v>
      </c>
      <c r="C253" s="82">
        <v>41943</v>
      </c>
      <c r="D253" s="101" t="s">
        <v>1012</v>
      </c>
      <c r="E253" s="258"/>
      <c r="F253" s="92" t="s">
        <v>109</v>
      </c>
      <c r="G253" s="96"/>
      <c r="H253" s="96"/>
      <c r="I253" s="180"/>
      <c r="J253" s="130">
        <v>3000000</v>
      </c>
      <c r="K253" s="129"/>
      <c r="L253" s="102"/>
      <c r="M253" s="102"/>
      <c r="N253" s="102"/>
      <c r="O253" s="92" t="s">
        <v>131</v>
      </c>
      <c r="P253" s="129"/>
      <c r="Q253" s="35"/>
      <c r="R253" s="35"/>
      <c r="S253" s="35"/>
      <c r="T253" s="40">
        <f t="shared" si="126"/>
        <v>0</v>
      </c>
      <c r="U253" s="35"/>
      <c r="V253" s="35"/>
      <c r="W253" s="35"/>
      <c r="X253" s="40">
        <f t="shared" si="127"/>
        <v>0</v>
      </c>
      <c r="Y253" s="35"/>
      <c r="Z253" s="35"/>
      <c r="AA253" s="130"/>
      <c r="AB253" s="40">
        <f t="shared" si="121"/>
        <v>0</v>
      </c>
      <c r="AC253" s="35">
        <v>3000000</v>
      </c>
      <c r="AD253" s="35"/>
      <c r="AE253" s="35"/>
      <c r="AF253" s="40">
        <f t="shared" si="122"/>
        <v>3000000</v>
      </c>
      <c r="AG253" s="40">
        <f t="shared" si="123"/>
        <v>3000000</v>
      </c>
      <c r="AH253" s="41">
        <f t="shared" si="128"/>
        <v>2.4997736454964004E-2</v>
      </c>
      <c r="AI253" s="42">
        <f t="shared" si="129"/>
        <v>1.6553371602536077E-3</v>
      </c>
    </row>
    <row r="254" spans="1:35" ht="12.75" customHeight="1">
      <c r="A254" s="181" t="s">
        <v>66</v>
      </c>
      <c r="B254" s="182"/>
      <c r="C254" s="182"/>
      <c r="D254" s="182"/>
      <c r="E254" s="182"/>
      <c r="F254" s="182"/>
      <c r="G254" s="182"/>
      <c r="H254" s="183"/>
      <c r="I254" s="55">
        <f>SUM(I221:I221)</f>
        <v>120010866</v>
      </c>
      <c r="J254" s="55">
        <f>SUM(J222:J253)</f>
        <v>120010866</v>
      </c>
      <c r="K254" s="56"/>
      <c r="L254" s="55">
        <f>SUM(L222:L222)</f>
        <v>0</v>
      </c>
      <c r="M254" s="55">
        <f>SUM(M222:M222)</f>
        <v>0</v>
      </c>
      <c r="N254" s="55">
        <f>SUM(N222:N222)</f>
        <v>0</v>
      </c>
      <c r="O254" s="57"/>
      <c r="P254" s="59"/>
      <c r="Q254" s="55">
        <f t="shared" ref="Q254:AB254" si="130">SUM(Q222:Q222)</f>
        <v>0</v>
      </c>
      <c r="R254" s="55">
        <f t="shared" si="130"/>
        <v>0</v>
      </c>
      <c r="S254" s="55">
        <f t="shared" si="130"/>
        <v>0</v>
      </c>
      <c r="T254" s="60">
        <f t="shared" si="130"/>
        <v>0</v>
      </c>
      <c r="U254" s="55">
        <f t="shared" si="130"/>
        <v>0</v>
      </c>
      <c r="V254" s="55">
        <f t="shared" si="130"/>
        <v>0</v>
      </c>
      <c r="W254" s="55">
        <f t="shared" si="130"/>
        <v>0</v>
      </c>
      <c r="X254" s="60">
        <f t="shared" si="130"/>
        <v>0</v>
      </c>
      <c r="Y254" s="55">
        <f>SUM(Y222:Y247)</f>
        <v>0</v>
      </c>
      <c r="Z254" s="55">
        <f>SUM(Z222:Z247)</f>
        <v>0</v>
      </c>
      <c r="AA254" s="55">
        <f>SUM(AA222:AA247)</f>
        <v>100712776</v>
      </c>
      <c r="AB254" s="60">
        <f t="shared" si="130"/>
        <v>3637864</v>
      </c>
      <c r="AC254" s="55">
        <f>SUM(AC222:AC253)</f>
        <v>19298090</v>
      </c>
      <c r="AD254" s="55">
        <f t="shared" ref="AD254:AE254" si="131">SUM(AD222:AD253)</f>
        <v>0</v>
      </c>
      <c r="AE254" s="55">
        <f t="shared" si="131"/>
        <v>0</v>
      </c>
      <c r="AF254" s="60">
        <f>SUM(AF222:AF253)</f>
        <v>19298090</v>
      </c>
      <c r="AG254" s="53">
        <f>SUM(AG222:AG253)</f>
        <v>120010866</v>
      </c>
      <c r="AH254" s="54">
        <f>IF(ISERROR(AG254/I254),0,AG254/I254)</f>
        <v>1</v>
      </c>
      <c r="AI254" s="54">
        <f>IF(ISERROR(AG254/$AG$382),0,AG254/$AG$382)</f>
        <v>6.6219482041338748E-2</v>
      </c>
    </row>
    <row r="255" spans="1:35" ht="12.75" customHeight="1">
      <c r="A255" s="36"/>
      <c r="B255" s="187" t="s">
        <v>17</v>
      </c>
      <c r="C255" s="188"/>
      <c r="D255" s="189"/>
      <c r="E255" s="18"/>
      <c r="F255" s="19"/>
      <c r="G255" s="20"/>
      <c r="H255" s="20"/>
      <c r="I255" s="179">
        <v>116773388</v>
      </c>
      <c r="J255" s="22"/>
      <c r="K255" s="23"/>
      <c r="L255" s="24"/>
      <c r="M255" s="24"/>
      <c r="N255" s="24"/>
      <c r="O255" s="19"/>
      <c r="P255" s="25"/>
      <c r="Q255" s="22"/>
      <c r="R255" s="22"/>
      <c r="S255" s="22"/>
      <c r="T255" s="22"/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F255" s="22"/>
      <c r="AG255" s="22"/>
      <c r="AH255" s="26"/>
      <c r="AI255" s="26"/>
    </row>
    <row r="256" spans="1:35" ht="22.5" outlineLevel="1">
      <c r="A256" s="16">
        <v>1</v>
      </c>
      <c r="B256" s="92" t="s">
        <v>338</v>
      </c>
      <c r="C256" s="105">
        <v>41871</v>
      </c>
      <c r="D256" s="107" t="s">
        <v>353</v>
      </c>
      <c r="E256" s="256" t="s">
        <v>117</v>
      </c>
      <c r="F256" s="92" t="s">
        <v>109</v>
      </c>
      <c r="G256" s="31"/>
      <c r="H256" s="31"/>
      <c r="I256" s="223"/>
      <c r="J256" s="109">
        <v>3000000</v>
      </c>
      <c r="K256" s="39"/>
      <c r="L256" s="35"/>
      <c r="M256" s="35"/>
      <c r="N256" s="35"/>
      <c r="O256" s="92" t="s">
        <v>131</v>
      </c>
      <c r="P256" s="39"/>
      <c r="Q256" s="35"/>
      <c r="R256" s="35"/>
      <c r="S256" s="35"/>
      <c r="T256" s="40">
        <f t="shared" ref="T256:T263" si="132">SUM(Q256:S256)</f>
        <v>0</v>
      </c>
      <c r="U256" s="35"/>
      <c r="V256" s="35"/>
      <c r="W256" s="35"/>
      <c r="X256" s="40">
        <f t="shared" ref="X256:X263" si="133">SUM(U256:W256)</f>
        <v>0</v>
      </c>
      <c r="Y256" s="99">
        <v>3000000</v>
      </c>
      <c r="Z256" s="35"/>
      <c r="AA256" s="35"/>
      <c r="AB256" s="40">
        <f>SUM(Y256:AA256)</f>
        <v>3000000</v>
      </c>
      <c r="AC256" s="35"/>
      <c r="AD256" s="35"/>
      <c r="AE256" s="35"/>
      <c r="AF256" s="40">
        <f>SUM(AC256:AE256)</f>
        <v>0</v>
      </c>
      <c r="AG256" s="40">
        <f t="shared" ref="AG256:AG263" si="134">SUM(T256,X256,AB256,AF256)</f>
        <v>3000000</v>
      </c>
      <c r="AH256" s="41">
        <f>IF(ISERROR(AG256/$I$255),0,AG256/$I$255)</f>
        <v>2.5690784958641431E-2</v>
      </c>
      <c r="AI256" s="42">
        <f>IF(ISERROR(AG256/$AG$382),"-",AG256/$AG$382)</f>
        <v>1.6553371602536077E-3</v>
      </c>
    </row>
    <row r="257" spans="1:35" outlineLevel="1">
      <c r="A257" s="16">
        <v>2</v>
      </c>
      <c r="B257" s="92" t="s">
        <v>337</v>
      </c>
      <c r="C257" s="105">
        <v>41871</v>
      </c>
      <c r="D257" s="107" t="s">
        <v>354</v>
      </c>
      <c r="E257" s="257"/>
      <c r="F257" s="92" t="s">
        <v>109</v>
      </c>
      <c r="G257" s="31"/>
      <c r="H257" s="31"/>
      <c r="I257" s="223"/>
      <c r="J257" s="109">
        <v>3500000</v>
      </c>
      <c r="K257" s="39"/>
      <c r="L257" s="35"/>
      <c r="M257" s="35"/>
      <c r="N257" s="35"/>
      <c r="O257" s="92" t="s">
        <v>131</v>
      </c>
      <c r="P257" s="39"/>
      <c r="Q257" s="35"/>
      <c r="R257" s="35"/>
      <c r="S257" s="35"/>
      <c r="T257" s="40">
        <f t="shared" si="132"/>
        <v>0</v>
      </c>
      <c r="U257" s="35"/>
      <c r="V257" s="35"/>
      <c r="W257" s="35"/>
      <c r="X257" s="40">
        <f t="shared" si="133"/>
        <v>0</v>
      </c>
      <c r="Y257" s="99">
        <v>3500000</v>
      </c>
      <c r="Z257" s="35"/>
      <c r="AA257" s="35"/>
      <c r="AB257" s="40">
        <f t="shared" ref="AB257:AB285" si="135">SUM(Y257:AA257)</f>
        <v>3500000</v>
      </c>
      <c r="AC257" s="35"/>
      <c r="AD257" s="35"/>
      <c r="AE257" s="35"/>
      <c r="AF257" s="40">
        <f t="shared" ref="AF257:AF263" si="136">SUM(AC257:AE257)</f>
        <v>0</v>
      </c>
      <c r="AG257" s="40">
        <f t="shared" si="134"/>
        <v>3500000</v>
      </c>
      <c r="AH257" s="41">
        <f t="shared" ref="AH257:AH263" si="137">IF(ISERROR(AG257/$I$255),0,AG257/$I$255)</f>
        <v>2.9972582451748338E-2</v>
      </c>
      <c r="AI257" s="42">
        <f t="shared" ref="AI257:AI263" si="138">IF(ISERROR(AG257/$AG$382),"-",AG257/$AG$382)</f>
        <v>1.9312266869625423E-3</v>
      </c>
    </row>
    <row r="258" spans="1:35" outlineLevel="1">
      <c r="A258" s="16">
        <v>3</v>
      </c>
      <c r="B258" s="92" t="s">
        <v>339</v>
      </c>
      <c r="C258" s="105">
        <v>41871</v>
      </c>
      <c r="D258" s="107" t="s">
        <v>355</v>
      </c>
      <c r="E258" s="257"/>
      <c r="F258" s="92" t="s">
        <v>109</v>
      </c>
      <c r="G258" s="31"/>
      <c r="H258" s="31"/>
      <c r="I258" s="223"/>
      <c r="J258" s="109">
        <v>3000000</v>
      </c>
      <c r="K258" s="39"/>
      <c r="L258" s="35"/>
      <c r="M258" s="35"/>
      <c r="N258" s="35"/>
      <c r="O258" s="92" t="s">
        <v>131</v>
      </c>
      <c r="P258" s="39"/>
      <c r="Q258" s="35"/>
      <c r="R258" s="35"/>
      <c r="S258" s="35"/>
      <c r="T258" s="40">
        <f t="shared" si="132"/>
        <v>0</v>
      </c>
      <c r="U258" s="35"/>
      <c r="V258" s="35"/>
      <c r="W258" s="35"/>
      <c r="X258" s="40">
        <f t="shared" si="133"/>
        <v>0</v>
      </c>
      <c r="Y258" s="99">
        <v>3000000</v>
      </c>
      <c r="Z258" s="35"/>
      <c r="AA258" s="35"/>
      <c r="AB258" s="40">
        <f t="shared" si="135"/>
        <v>3000000</v>
      </c>
      <c r="AC258" s="35"/>
      <c r="AD258" s="35"/>
      <c r="AE258" s="35"/>
      <c r="AF258" s="40">
        <f t="shared" si="136"/>
        <v>0</v>
      </c>
      <c r="AG258" s="40">
        <f t="shared" si="134"/>
        <v>3000000</v>
      </c>
      <c r="AH258" s="41">
        <f t="shared" si="137"/>
        <v>2.5690784958641431E-2</v>
      </c>
      <c r="AI258" s="42">
        <f t="shared" si="138"/>
        <v>1.6553371602536077E-3</v>
      </c>
    </row>
    <row r="259" spans="1:35" ht="22.5" outlineLevel="1">
      <c r="A259" s="16">
        <v>4</v>
      </c>
      <c r="B259" s="92" t="s">
        <v>340</v>
      </c>
      <c r="C259" s="105">
        <v>41871</v>
      </c>
      <c r="D259" s="107" t="s">
        <v>356</v>
      </c>
      <c r="E259" s="257"/>
      <c r="F259" s="92" t="s">
        <v>109</v>
      </c>
      <c r="G259" s="31"/>
      <c r="H259" s="31"/>
      <c r="I259" s="223"/>
      <c r="J259" s="109">
        <v>3000000</v>
      </c>
      <c r="K259" s="39"/>
      <c r="L259" s="35"/>
      <c r="M259" s="35"/>
      <c r="N259" s="35"/>
      <c r="O259" s="92" t="s">
        <v>131</v>
      </c>
      <c r="P259" s="39"/>
      <c r="Q259" s="35"/>
      <c r="R259" s="35"/>
      <c r="S259" s="35"/>
      <c r="T259" s="40">
        <f t="shared" si="132"/>
        <v>0</v>
      </c>
      <c r="U259" s="35"/>
      <c r="V259" s="35"/>
      <c r="W259" s="35"/>
      <c r="X259" s="40">
        <f t="shared" si="133"/>
        <v>0</v>
      </c>
      <c r="Y259" s="99">
        <v>3000000</v>
      </c>
      <c r="Z259" s="35"/>
      <c r="AA259" s="35"/>
      <c r="AB259" s="40">
        <f t="shared" si="135"/>
        <v>3000000</v>
      </c>
      <c r="AC259" s="35"/>
      <c r="AD259" s="35"/>
      <c r="AE259" s="35"/>
      <c r="AF259" s="40">
        <f t="shared" si="136"/>
        <v>0</v>
      </c>
      <c r="AG259" s="40">
        <f t="shared" si="134"/>
        <v>3000000</v>
      </c>
      <c r="AH259" s="41">
        <f t="shared" si="137"/>
        <v>2.5690784958641431E-2</v>
      </c>
      <c r="AI259" s="42">
        <f t="shared" si="138"/>
        <v>1.6553371602536077E-3</v>
      </c>
    </row>
    <row r="260" spans="1:35" ht="22.5" outlineLevel="1">
      <c r="A260" s="16">
        <v>5</v>
      </c>
      <c r="B260" s="92" t="s">
        <v>341</v>
      </c>
      <c r="C260" s="105">
        <v>41871</v>
      </c>
      <c r="D260" s="107" t="s">
        <v>357</v>
      </c>
      <c r="E260" s="257"/>
      <c r="F260" s="92" t="s">
        <v>109</v>
      </c>
      <c r="G260" s="31"/>
      <c r="H260" s="31"/>
      <c r="I260" s="223"/>
      <c r="J260" s="109">
        <v>3000000</v>
      </c>
      <c r="K260" s="39"/>
      <c r="L260" s="35"/>
      <c r="M260" s="35"/>
      <c r="N260" s="35"/>
      <c r="O260" s="92" t="s">
        <v>131</v>
      </c>
      <c r="P260" s="39"/>
      <c r="Q260" s="35"/>
      <c r="R260" s="35"/>
      <c r="S260" s="35"/>
      <c r="T260" s="40">
        <f t="shared" si="132"/>
        <v>0</v>
      </c>
      <c r="U260" s="35"/>
      <c r="V260" s="35"/>
      <c r="W260" s="35"/>
      <c r="X260" s="40">
        <f t="shared" si="133"/>
        <v>0</v>
      </c>
      <c r="Y260" s="99">
        <v>3000000</v>
      </c>
      <c r="Z260" s="35"/>
      <c r="AA260" s="35"/>
      <c r="AB260" s="40">
        <f t="shared" si="135"/>
        <v>3000000</v>
      </c>
      <c r="AC260" s="35"/>
      <c r="AD260" s="35"/>
      <c r="AE260" s="35"/>
      <c r="AF260" s="40">
        <f t="shared" si="136"/>
        <v>0</v>
      </c>
      <c r="AG260" s="40">
        <f t="shared" si="134"/>
        <v>3000000</v>
      </c>
      <c r="AH260" s="41">
        <f t="shared" si="137"/>
        <v>2.5690784958641431E-2</v>
      </c>
      <c r="AI260" s="42">
        <f t="shared" si="138"/>
        <v>1.6553371602536077E-3</v>
      </c>
    </row>
    <row r="261" spans="1:35" outlineLevel="1">
      <c r="A261" s="16">
        <v>6</v>
      </c>
      <c r="B261" s="92" t="s">
        <v>342</v>
      </c>
      <c r="C261" s="105">
        <v>41871</v>
      </c>
      <c r="D261" s="107" t="s">
        <v>358</v>
      </c>
      <c r="E261" s="257"/>
      <c r="F261" s="92" t="s">
        <v>109</v>
      </c>
      <c r="G261" s="31"/>
      <c r="H261" s="31"/>
      <c r="I261" s="223"/>
      <c r="J261" s="109">
        <v>3000000</v>
      </c>
      <c r="K261" s="39"/>
      <c r="L261" s="35"/>
      <c r="M261" s="35"/>
      <c r="N261" s="35"/>
      <c r="O261" s="92" t="s">
        <v>131</v>
      </c>
      <c r="P261" s="39"/>
      <c r="Q261" s="35"/>
      <c r="R261" s="35"/>
      <c r="S261" s="35"/>
      <c r="T261" s="40">
        <f t="shared" si="132"/>
        <v>0</v>
      </c>
      <c r="U261" s="35"/>
      <c r="V261" s="35"/>
      <c r="W261" s="35"/>
      <c r="X261" s="40">
        <f t="shared" si="133"/>
        <v>0</v>
      </c>
      <c r="Y261" s="99">
        <v>3000000</v>
      </c>
      <c r="Z261" s="35"/>
      <c r="AA261" s="35"/>
      <c r="AB261" s="40">
        <f t="shared" si="135"/>
        <v>3000000</v>
      </c>
      <c r="AC261" s="35"/>
      <c r="AD261" s="35"/>
      <c r="AE261" s="35"/>
      <c r="AF261" s="40">
        <f t="shared" si="136"/>
        <v>0</v>
      </c>
      <c r="AG261" s="40">
        <f t="shared" si="134"/>
        <v>3000000</v>
      </c>
      <c r="AH261" s="41">
        <f t="shared" si="137"/>
        <v>2.5690784958641431E-2</v>
      </c>
      <c r="AI261" s="42">
        <f t="shared" si="138"/>
        <v>1.6553371602536077E-3</v>
      </c>
    </row>
    <row r="262" spans="1:35" ht="22.5" outlineLevel="1">
      <c r="A262" s="16">
        <v>7</v>
      </c>
      <c r="B262" s="92" t="s">
        <v>343</v>
      </c>
      <c r="C262" s="105">
        <v>41871</v>
      </c>
      <c r="D262" s="107" t="s">
        <v>359</v>
      </c>
      <c r="E262" s="257"/>
      <c r="F262" s="92" t="s">
        <v>109</v>
      </c>
      <c r="G262" s="31"/>
      <c r="H262" s="31"/>
      <c r="I262" s="223"/>
      <c r="J262" s="86">
        <v>3000000</v>
      </c>
      <c r="K262" s="39"/>
      <c r="L262" s="35"/>
      <c r="M262" s="35"/>
      <c r="N262" s="35"/>
      <c r="O262" s="92" t="s">
        <v>131</v>
      </c>
      <c r="P262" s="39"/>
      <c r="Q262" s="35"/>
      <c r="R262" s="35"/>
      <c r="S262" s="35"/>
      <c r="T262" s="40">
        <f t="shared" si="132"/>
        <v>0</v>
      </c>
      <c r="U262" s="35"/>
      <c r="V262" s="35"/>
      <c r="W262" s="35"/>
      <c r="X262" s="40">
        <f t="shared" si="133"/>
        <v>0</v>
      </c>
      <c r="Y262" s="99">
        <v>3000000</v>
      </c>
      <c r="Z262" s="35"/>
      <c r="AA262" s="35"/>
      <c r="AB262" s="40">
        <f t="shared" si="135"/>
        <v>3000000</v>
      </c>
      <c r="AC262" s="35"/>
      <c r="AD262" s="35"/>
      <c r="AE262" s="35"/>
      <c r="AF262" s="40">
        <f t="shared" si="136"/>
        <v>0</v>
      </c>
      <c r="AG262" s="40">
        <f t="shared" si="134"/>
        <v>3000000</v>
      </c>
      <c r="AH262" s="41">
        <f t="shared" si="137"/>
        <v>2.5690784958641431E-2</v>
      </c>
      <c r="AI262" s="42">
        <f t="shared" si="138"/>
        <v>1.6553371602536077E-3</v>
      </c>
    </row>
    <row r="263" spans="1:35" outlineLevel="1">
      <c r="A263" s="124">
        <v>8</v>
      </c>
      <c r="B263" s="92" t="s">
        <v>344</v>
      </c>
      <c r="C263" s="105">
        <v>41871</v>
      </c>
      <c r="D263" s="107" t="s">
        <v>360</v>
      </c>
      <c r="E263" s="257"/>
      <c r="F263" s="92" t="s">
        <v>109</v>
      </c>
      <c r="G263" s="31"/>
      <c r="H263" s="31"/>
      <c r="I263" s="223"/>
      <c r="J263" s="110">
        <v>3500000</v>
      </c>
      <c r="K263" s="39"/>
      <c r="L263" s="35"/>
      <c r="M263" s="35"/>
      <c r="N263" s="35"/>
      <c r="O263" s="92" t="s">
        <v>131</v>
      </c>
      <c r="P263" s="39"/>
      <c r="Q263" s="35"/>
      <c r="R263" s="35"/>
      <c r="S263" s="35"/>
      <c r="T263" s="40">
        <f t="shared" si="132"/>
        <v>0</v>
      </c>
      <c r="U263" s="35"/>
      <c r="V263" s="35"/>
      <c r="W263" s="35"/>
      <c r="X263" s="40">
        <f t="shared" si="133"/>
        <v>0</v>
      </c>
      <c r="Y263" s="99">
        <v>3500000</v>
      </c>
      <c r="Z263" s="35"/>
      <c r="AA263" s="35"/>
      <c r="AB263" s="40">
        <f t="shared" si="135"/>
        <v>3500000</v>
      </c>
      <c r="AC263" s="35"/>
      <c r="AD263" s="35"/>
      <c r="AE263" s="35"/>
      <c r="AF263" s="40">
        <f t="shared" si="136"/>
        <v>0</v>
      </c>
      <c r="AG263" s="40">
        <f t="shared" si="134"/>
        <v>3500000</v>
      </c>
      <c r="AH263" s="41">
        <f t="shared" si="137"/>
        <v>2.9972582451748338E-2</v>
      </c>
      <c r="AI263" s="42">
        <f t="shared" si="138"/>
        <v>1.9312266869625423E-3</v>
      </c>
    </row>
    <row r="264" spans="1:35" outlineLevel="1">
      <c r="A264" s="124">
        <v>9</v>
      </c>
      <c r="B264" s="92" t="s">
        <v>964</v>
      </c>
      <c r="C264" s="105">
        <v>41918</v>
      </c>
      <c r="D264" s="107" t="s">
        <v>965</v>
      </c>
      <c r="E264" s="257"/>
      <c r="F264" s="92" t="s">
        <v>109</v>
      </c>
      <c r="G264" s="31"/>
      <c r="H264" s="31"/>
      <c r="I264" s="223"/>
      <c r="J264" s="99">
        <v>3500000</v>
      </c>
      <c r="K264" s="129"/>
      <c r="L264" s="35"/>
      <c r="M264" s="35"/>
      <c r="N264" s="35"/>
      <c r="O264" s="92" t="s">
        <v>131</v>
      </c>
      <c r="P264" s="129"/>
      <c r="Q264" s="35"/>
      <c r="R264" s="35"/>
      <c r="S264" s="35"/>
      <c r="T264" s="40">
        <f t="shared" ref="T264:T285" si="139">SUM(Q264:S264)</f>
        <v>0</v>
      </c>
      <c r="U264" s="35"/>
      <c r="V264" s="35"/>
      <c r="W264" s="35"/>
      <c r="X264" s="40">
        <f t="shared" ref="X264:X285" si="140">SUM(U264:W264)</f>
        <v>0</v>
      </c>
      <c r="Y264" s="99"/>
      <c r="Z264" s="35"/>
      <c r="AA264" s="35"/>
      <c r="AB264" s="40">
        <f t="shared" si="135"/>
        <v>0</v>
      </c>
      <c r="AC264" s="99">
        <v>3500000</v>
      </c>
      <c r="AD264" s="35"/>
      <c r="AE264" s="35"/>
      <c r="AF264" s="40">
        <f t="shared" ref="AF264:AF271" si="141">SUM(AC264:AE264)</f>
        <v>3500000</v>
      </c>
      <c r="AG264" s="40">
        <f t="shared" ref="AG264:AG271" si="142">SUM(T264,X264,AB264,AF264)</f>
        <v>3500000</v>
      </c>
      <c r="AH264" s="41">
        <f t="shared" ref="AH264:AH271" si="143">IF(ISERROR(AG264/$I$255),0,AG264/$I$255)</f>
        <v>2.9972582451748338E-2</v>
      </c>
      <c r="AI264" s="42">
        <f t="shared" ref="AI264:AI271" si="144">IF(ISERROR(AG264/$AG$382),"-",AG264/$AG$382)</f>
        <v>1.9312266869625423E-3</v>
      </c>
    </row>
    <row r="265" spans="1:35" outlineLevel="1">
      <c r="A265" s="124">
        <v>10</v>
      </c>
      <c r="B265" s="92" t="s">
        <v>966</v>
      </c>
      <c r="C265" s="105">
        <v>41918</v>
      </c>
      <c r="D265" s="107" t="s">
        <v>791</v>
      </c>
      <c r="E265" s="257"/>
      <c r="F265" s="92" t="s">
        <v>109</v>
      </c>
      <c r="G265" s="31"/>
      <c r="H265" s="31"/>
      <c r="I265" s="223"/>
      <c r="J265" s="86">
        <v>3000000</v>
      </c>
      <c r="K265" s="129"/>
      <c r="L265" s="35"/>
      <c r="M265" s="35"/>
      <c r="N265" s="35"/>
      <c r="O265" s="92" t="s">
        <v>131</v>
      </c>
      <c r="P265" s="129"/>
      <c r="Q265" s="35"/>
      <c r="R265" s="35"/>
      <c r="S265" s="35"/>
      <c r="T265" s="40">
        <f t="shared" si="139"/>
        <v>0</v>
      </c>
      <c r="U265" s="35"/>
      <c r="V265" s="35"/>
      <c r="W265" s="35"/>
      <c r="X265" s="40">
        <f t="shared" si="140"/>
        <v>0</v>
      </c>
      <c r="Y265" s="99"/>
      <c r="Z265" s="35"/>
      <c r="AA265" s="35"/>
      <c r="AB265" s="40">
        <f t="shared" si="135"/>
        <v>0</v>
      </c>
      <c r="AC265" s="86">
        <v>3000000</v>
      </c>
      <c r="AD265" s="35"/>
      <c r="AE265" s="35"/>
      <c r="AF265" s="40">
        <f t="shared" si="141"/>
        <v>3000000</v>
      </c>
      <c r="AG265" s="40">
        <f t="shared" si="142"/>
        <v>3000000</v>
      </c>
      <c r="AH265" s="41">
        <f t="shared" si="143"/>
        <v>2.5690784958641431E-2</v>
      </c>
      <c r="AI265" s="42">
        <f t="shared" si="144"/>
        <v>1.6553371602536077E-3</v>
      </c>
    </row>
    <row r="266" spans="1:35" ht="22.5" outlineLevel="1">
      <c r="A266" s="124">
        <v>11</v>
      </c>
      <c r="B266" s="92" t="s">
        <v>967</v>
      </c>
      <c r="C266" s="105">
        <v>41918</v>
      </c>
      <c r="D266" s="107" t="s">
        <v>795</v>
      </c>
      <c r="E266" s="257"/>
      <c r="F266" s="92" t="s">
        <v>109</v>
      </c>
      <c r="G266" s="31"/>
      <c r="H266" s="31"/>
      <c r="I266" s="223"/>
      <c r="J266" s="99">
        <v>3500000</v>
      </c>
      <c r="K266" s="129"/>
      <c r="L266" s="35"/>
      <c r="M266" s="35"/>
      <c r="N266" s="35"/>
      <c r="O266" s="92" t="s">
        <v>131</v>
      </c>
      <c r="P266" s="129"/>
      <c r="Q266" s="35"/>
      <c r="R266" s="35"/>
      <c r="S266" s="35"/>
      <c r="T266" s="40">
        <f t="shared" si="139"/>
        <v>0</v>
      </c>
      <c r="U266" s="35"/>
      <c r="V266" s="35"/>
      <c r="W266" s="35"/>
      <c r="X266" s="40">
        <f t="shared" si="140"/>
        <v>0</v>
      </c>
      <c r="Y266" s="99"/>
      <c r="Z266" s="35"/>
      <c r="AA266" s="35"/>
      <c r="AB266" s="40">
        <f t="shared" si="135"/>
        <v>0</v>
      </c>
      <c r="AC266" s="99">
        <v>3500000</v>
      </c>
      <c r="AD266" s="35"/>
      <c r="AE266" s="35"/>
      <c r="AF266" s="40">
        <f t="shared" si="141"/>
        <v>3500000</v>
      </c>
      <c r="AG266" s="40">
        <f t="shared" si="142"/>
        <v>3500000</v>
      </c>
      <c r="AH266" s="41">
        <f t="shared" si="143"/>
        <v>2.9972582451748338E-2</v>
      </c>
      <c r="AI266" s="42">
        <f t="shared" si="144"/>
        <v>1.9312266869625423E-3</v>
      </c>
    </row>
    <row r="267" spans="1:35" outlineLevel="1">
      <c r="A267" s="124">
        <v>12</v>
      </c>
      <c r="B267" s="92" t="s">
        <v>968</v>
      </c>
      <c r="C267" s="105">
        <v>41918</v>
      </c>
      <c r="D267" s="107" t="s">
        <v>796</v>
      </c>
      <c r="E267" s="257"/>
      <c r="F267" s="92" t="s">
        <v>109</v>
      </c>
      <c r="G267" s="31"/>
      <c r="H267" s="31"/>
      <c r="I267" s="223"/>
      <c r="J267" s="99">
        <v>3000000</v>
      </c>
      <c r="K267" s="129"/>
      <c r="L267" s="35"/>
      <c r="M267" s="35"/>
      <c r="N267" s="35"/>
      <c r="O267" s="92" t="s">
        <v>131</v>
      </c>
      <c r="P267" s="129"/>
      <c r="Q267" s="35"/>
      <c r="R267" s="35"/>
      <c r="S267" s="35"/>
      <c r="T267" s="40">
        <f t="shared" si="139"/>
        <v>0</v>
      </c>
      <c r="U267" s="35"/>
      <c r="V267" s="35"/>
      <c r="W267" s="35"/>
      <c r="X267" s="40">
        <f t="shared" si="140"/>
        <v>0</v>
      </c>
      <c r="Y267" s="99"/>
      <c r="Z267" s="35"/>
      <c r="AA267" s="35"/>
      <c r="AB267" s="40">
        <f t="shared" si="135"/>
        <v>0</v>
      </c>
      <c r="AC267" s="99">
        <v>3000000</v>
      </c>
      <c r="AD267" s="35"/>
      <c r="AE267" s="35"/>
      <c r="AF267" s="40">
        <f t="shared" si="141"/>
        <v>3000000</v>
      </c>
      <c r="AG267" s="40">
        <f t="shared" si="142"/>
        <v>3000000</v>
      </c>
      <c r="AH267" s="41">
        <f t="shared" si="143"/>
        <v>2.5690784958641431E-2</v>
      </c>
      <c r="AI267" s="42">
        <f t="shared" si="144"/>
        <v>1.6553371602536077E-3</v>
      </c>
    </row>
    <row r="268" spans="1:35" outlineLevel="1">
      <c r="A268" s="124">
        <v>13</v>
      </c>
      <c r="B268" s="92" t="s">
        <v>969</v>
      </c>
      <c r="C268" s="105">
        <v>41918</v>
      </c>
      <c r="D268" s="107" t="s">
        <v>794</v>
      </c>
      <c r="E268" s="257"/>
      <c r="F268" s="92" t="s">
        <v>109</v>
      </c>
      <c r="G268" s="31"/>
      <c r="H268" s="31"/>
      <c r="I268" s="223"/>
      <c r="J268" s="99">
        <v>3000000</v>
      </c>
      <c r="K268" s="129"/>
      <c r="L268" s="35"/>
      <c r="M268" s="35"/>
      <c r="N268" s="35"/>
      <c r="O268" s="92" t="s">
        <v>131</v>
      </c>
      <c r="P268" s="129"/>
      <c r="Q268" s="35"/>
      <c r="R268" s="35"/>
      <c r="S268" s="35"/>
      <c r="T268" s="40">
        <f t="shared" si="139"/>
        <v>0</v>
      </c>
      <c r="U268" s="35"/>
      <c r="V268" s="35"/>
      <c r="W268" s="35"/>
      <c r="X268" s="40">
        <f t="shared" si="140"/>
        <v>0</v>
      </c>
      <c r="Y268" s="99"/>
      <c r="Z268" s="35"/>
      <c r="AA268" s="35"/>
      <c r="AB268" s="40">
        <f t="shared" si="135"/>
        <v>0</v>
      </c>
      <c r="AC268" s="99">
        <v>3000000</v>
      </c>
      <c r="AD268" s="35"/>
      <c r="AE268" s="35"/>
      <c r="AF268" s="40">
        <f t="shared" si="141"/>
        <v>3000000</v>
      </c>
      <c r="AG268" s="40">
        <f t="shared" si="142"/>
        <v>3000000</v>
      </c>
      <c r="AH268" s="41">
        <f t="shared" si="143"/>
        <v>2.5690784958641431E-2</v>
      </c>
      <c r="AI268" s="42">
        <f t="shared" si="144"/>
        <v>1.6553371602536077E-3</v>
      </c>
    </row>
    <row r="269" spans="1:35" outlineLevel="1">
      <c r="A269" s="124">
        <v>14</v>
      </c>
      <c r="B269" s="92" t="s">
        <v>970</v>
      </c>
      <c r="C269" s="105">
        <v>41918</v>
      </c>
      <c r="D269" s="107" t="s">
        <v>971</v>
      </c>
      <c r="E269" s="257"/>
      <c r="F269" s="92" t="s">
        <v>109</v>
      </c>
      <c r="G269" s="31"/>
      <c r="H269" s="31"/>
      <c r="I269" s="223"/>
      <c r="J269" s="99">
        <v>9000000</v>
      </c>
      <c r="K269" s="129"/>
      <c r="L269" s="35"/>
      <c r="M269" s="35"/>
      <c r="N269" s="35"/>
      <c r="O269" s="92" t="s">
        <v>131</v>
      </c>
      <c r="P269" s="129"/>
      <c r="Q269" s="35"/>
      <c r="R269" s="35"/>
      <c r="S269" s="35"/>
      <c r="T269" s="40">
        <f t="shared" si="139"/>
        <v>0</v>
      </c>
      <c r="U269" s="35"/>
      <c r="V269" s="35"/>
      <c r="W269" s="35"/>
      <c r="X269" s="40">
        <f t="shared" si="140"/>
        <v>0</v>
      </c>
      <c r="Y269" s="99"/>
      <c r="Z269" s="35"/>
      <c r="AA269" s="35"/>
      <c r="AB269" s="40">
        <f t="shared" si="135"/>
        <v>0</v>
      </c>
      <c r="AC269" s="99">
        <v>9000000</v>
      </c>
      <c r="AD269" s="35"/>
      <c r="AE269" s="35"/>
      <c r="AF269" s="40">
        <f t="shared" si="141"/>
        <v>9000000</v>
      </c>
      <c r="AG269" s="40">
        <f t="shared" si="142"/>
        <v>9000000</v>
      </c>
      <c r="AH269" s="41">
        <f t="shared" si="143"/>
        <v>7.7072354875924301E-2</v>
      </c>
      <c r="AI269" s="42">
        <f t="shared" si="144"/>
        <v>4.9660114807608229E-3</v>
      </c>
    </row>
    <row r="270" spans="1:35" ht="22.5" outlineLevel="1">
      <c r="A270" s="124">
        <v>15</v>
      </c>
      <c r="B270" s="92" t="s">
        <v>972</v>
      </c>
      <c r="C270" s="105">
        <v>41918</v>
      </c>
      <c r="D270" s="107" t="s">
        <v>973</v>
      </c>
      <c r="E270" s="257"/>
      <c r="F270" s="92" t="s">
        <v>109</v>
      </c>
      <c r="G270" s="31"/>
      <c r="H270" s="31"/>
      <c r="I270" s="223"/>
      <c r="J270" s="99">
        <v>3000000</v>
      </c>
      <c r="K270" s="129"/>
      <c r="L270" s="35"/>
      <c r="M270" s="35"/>
      <c r="N270" s="35"/>
      <c r="O270" s="92" t="s">
        <v>131</v>
      </c>
      <c r="P270" s="129"/>
      <c r="Q270" s="35"/>
      <c r="R270" s="35"/>
      <c r="S270" s="35"/>
      <c r="T270" s="40">
        <f t="shared" si="139"/>
        <v>0</v>
      </c>
      <c r="U270" s="35"/>
      <c r="V270" s="35"/>
      <c r="W270" s="35"/>
      <c r="X270" s="40">
        <f t="shared" si="140"/>
        <v>0</v>
      </c>
      <c r="Y270" s="99"/>
      <c r="Z270" s="35"/>
      <c r="AA270" s="35"/>
      <c r="AB270" s="40">
        <f t="shared" si="135"/>
        <v>0</v>
      </c>
      <c r="AC270" s="99">
        <v>3000000</v>
      </c>
      <c r="AD270" s="35"/>
      <c r="AE270" s="35"/>
      <c r="AF270" s="40">
        <f t="shared" si="141"/>
        <v>3000000</v>
      </c>
      <c r="AG270" s="40">
        <f t="shared" si="142"/>
        <v>3000000</v>
      </c>
      <c r="AH270" s="41">
        <f t="shared" si="143"/>
        <v>2.5690784958641431E-2</v>
      </c>
      <c r="AI270" s="42">
        <f t="shared" si="144"/>
        <v>1.6553371602536077E-3</v>
      </c>
    </row>
    <row r="271" spans="1:35" outlineLevel="1">
      <c r="A271" s="124">
        <v>16</v>
      </c>
      <c r="B271" s="92" t="s">
        <v>974</v>
      </c>
      <c r="C271" s="105">
        <v>41918</v>
      </c>
      <c r="D271" s="107" t="s">
        <v>790</v>
      </c>
      <c r="E271" s="257"/>
      <c r="F271" s="92" t="s">
        <v>109</v>
      </c>
      <c r="G271" s="31"/>
      <c r="H271" s="31"/>
      <c r="I271" s="223"/>
      <c r="J271" s="99">
        <v>4000000</v>
      </c>
      <c r="K271" s="129"/>
      <c r="L271" s="35"/>
      <c r="M271" s="35"/>
      <c r="N271" s="35"/>
      <c r="O271" s="92" t="s">
        <v>131</v>
      </c>
      <c r="P271" s="129"/>
      <c r="Q271" s="35"/>
      <c r="R271" s="35"/>
      <c r="S271" s="35"/>
      <c r="T271" s="40">
        <f t="shared" si="139"/>
        <v>0</v>
      </c>
      <c r="U271" s="35"/>
      <c r="V271" s="35"/>
      <c r="W271" s="35"/>
      <c r="X271" s="40">
        <f t="shared" si="140"/>
        <v>0</v>
      </c>
      <c r="Y271" s="99"/>
      <c r="Z271" s="35"/>
      <c r="AA271" s="35"/>
      <c r="AB271" s="40">
        <f t="shared" si="135"/>
        <v>0</v>
      </c>
      <c r="AC271" s="99">
        <v>4000000</v>
      </c>
      <c r="AD271" s="35"/>
      <c r="AE271" s="35"/>
      <c r="AF271" s="40">
        <f t="shared" si="141"/>
        <v>4000000</v>
      </c>
      <c r="AG271" s="40">
        <f t="shared" si="142"/>
        <v>4000000</v>
      </c>
      <c r="AH271" s="41">
        <f t="shared" si="143"/>
        <v>3.4254379944855244E-2</v>
      </c>
      <c r="AI271" s="42">
        <f t="shared" si="144"/>
        <v>2.2071162136714766E-3</v>
      </c>
    </row>
    <row r="272" spans="1:35" ht="22.5" outlineLevel="1">
      <c r="A272" s="124">
        <v>17</v>
      </c>
      <c r="B272" s="92" t="s">
        <v>1114</v>
      </c>
      <c r="C272" s="105">
        <v>41957</v>
      </c>
      <c r="D272" s="107" t="s">
        <v>1115</v>
      </c>
      <c r="E272" s="257"/>
      <c r="F272" s="92" t="s">
        <v>109</v>
      </c>
      <c r="G272" s="31"/>
      <c r="H272" s="31"/>
      <c r="I272" s="223"/>
      <c r="J272" s="99">
        <v>3000000</v>
      </c>
      <c r="K272" s="129"/>
      <c r="L272" s="35"/>
      <c r="M272" s="35"/>
      <c r="N272" s="35"/>
      <c r="O272" s="92" t="s">
        <v>131</v>
      </c>
      <c r="P272" s="129"/>
      <c r="Q272" s="35"/>
      <c r="R272" s="35"/>
      <c r="S272" s="35"/>
      <c r="T272" s="40">
        <f t="shared" si="139"/>
        <v>0</v>
      </c>
      <c r="U272" s="35"/>
      <c r="V272" s="35"/>
      <c r="W272" s="35"/>
      <c r="X272" s="40">
        <f t="shared" si="140"/>
        <v>0</v>
      </c>
      <c r="Y272" s="99"/>
      <c r="Z272" s="35"/>
      <c r="AA272" s="35"/>
      <c r="AB272" s="40">
        <f t="shared" si="135"/>
        <v>0</v>
      </c>
      <c r="AC272" s="99"/>
      <c r="AD272" s="99">
        <v>3000000</v>
      </c>
      <c r="AE272" s="35"/>
      <c r="AF272" s="40">
        <f t="shared" ref="AF272:AF285" si="145">SUM(AC272:AE272)</f>
        <v>3000000</v>
      </c>
      <c r="AG272" s="40">
        <f t="shared" ref="AG272:AG285" si="146">SUM(T272,X272,AB272,AF272)</f>
        <v>3000000</v>
      </c>
      <c r="AH272" s="41">
        <f t="shared" ref="AH272:AH284" si="147">IF(ISERROR(AG272/$I$255),0,AG272/$I$255)</f>
        <v>2.5690784958641431E-2</v>
      </c>
      <c r="AI272" s="42">
        <f t="shared" ref="AI272:AI284" si="148">IF(ISERROR(AG272/$AG$382),"-",AG272/$AG$382)</f>
        <v>1.6553371602536077E-3</v>
      </c>
    </row>
    <row r="273" spans="1:35" ht="22.5" outlineLevel="1">
      <c r="A273" s="124">
        <v>18</v>
      </c>
      <c r="B273" s="92" t="s">
        <v>736</v>
      </c>
      <c r="C273" s="105">
        <v>41970</v>
      </c>
      <c r="D273" s="107" t="s">
        <v>1126</v>
      </c>
      <c r="E273" s="257"/>
      <c r="F273" s="92" t="s">
        <v>109</v>
      </c>
      <c r="G273" s="31"/>
      <c r="H273" s="31"/>
      <c r="I273" s="223"/>
      <c r="J273" s="99">
        <v>3000000</v>
      </c>
      <c r="K273" s="129"/>
      <c r="L273" s="35"/>
      <c r="M273" s="35"/>
      <c r="N273" s="35"/>
      <c r="O273" s="92" t="s">
        <v>131</v>
      </c>
      <c r="P273" s="129"/>
      <c r="Q273" s="35"/>
      <c r="R273" s="35"/>
      <c r="S273" s="35"/>
      <c r="T273" s="40">
        <f t="shared" si="139"/>
        <v>0</v>
      </c>
      <c r="U273" s="35"/>
      <c r="V273" s="35"/>
      <c r="W273" s="35"/>
      <c r="X273" s="40">
        <f t="shared" si="140"/>
        <v>0</v>
      </c>
      <c r="Y273" s="99"/>
      <c r="Z273" s="35"/>
      <c r="AA273" s="35"/>
      <c r="AB273" s="40">
        <f t="shared" si="135"/>
        <v>0</v>
      </c>
      <c r="AC273" s="99"/>
      <c r="AD273" s="99">
        <v>3000000</v>
      </c>
      <c r="AE273" s="35"/>
      <c r="AF273" s="40">
        <f t="shared" si="145"/>
        <v>3000000</v>
      </c>
      <c r="AG273" s="40">
        <f t="shared" si="146"/>
        <v>3000000</v>
      </c>
      <c r="AH273" s="41">
        <f t="shared" si="147"/>
        <v>2.5690784958641431E-2</v>
      </c>
      <c r="AI273" s="42">
        <f t="shared" si="148"/>
        <v>1.6553371602536077E-3</v>
      </c>
    </row>
    <row r="274" spans="1:35" ht="22.5" outlineLevel="1">
      <c r="A274" s="124">
        <v>19</v>
      </c>
      <c r="B274" s="92" t="s">
        <v>1116</v>
      </c>
      <c r="C274" s="105">
        <v>41957</v>
      </c>
      <c r="D274" s="107" t="s">
        <v>1127</v>
      </c>
      <c r="E274" s="257"/>
      <c r="F274" s="92" t="s">
        <v>109</v>
      </c>
      <c r="G274" s="31"/>
      <c r="H274" s="31"/>
      <c r="I274" s="223"/>
      <c r="J274" s="99">
        <v>3000000</v>
      </c>
      <c r="K274" s="129"/>
      <c r="L274" s="35"/>
      <c r="M274" s="35"/>
      <c r="N274" s="35"/>
      <c r="O274" s="92" t="s">
        <v>131</v>
      </c>
      <c r="P274" s="129"/>
      <c r="Q274" s="35"/>
      <c r="R274" s="35"/>
      <c r="S274" s="35"/>
      <c r="T274" s="40">
        <f t="shared" si="139"/>
        <v>0</v>
      </c>
      <c r="U274" s="35"/>
      <c r="V274" s="35"/>
      <c r="W274" s="35"/>
      <c r="X274" s="40">
        <f t="shared" si="140"/>
        <v>0</v>
      </c>
      <c r="Y274" s="99"/>
      <c r="Z274" s="35"/>
      <c r="AA274" s="35"/>
      <c r="AB274" s="40">
        <f t="shared" si="135"/>
        <v>0</v>
      </c>
      <c r="AC274" s="99"/>
      <c r="AD274" s="99">
        <v>3000000</v>
      </c>
      <c r="AE274" s="35"/>
      <c r="AF274" s="40">
        <f t="shared" si="145"/>
        <v>3000000</v>
      </c>
      <c r="AG274" s="40">
        <f t="shared" si="146"/>
        <v>3000000</v>
      </c>
      <c r="AH274" s="41">
        <f t="shared" si="147"/>
        <v>2.5690784958641431E-2</v>
      </c>
      <c r="AI274" s="42">
        <f t="shared" si="148"/>
        <v>1.6553371602536077E-3</v>
      </c>
    </row>
    <row r="275" spans="1:35" outlineLevel="1">
      <c r="A275" s="124">
        <v>20</v>
      </c>
      <c r="B275" s="92" t="s">
        <v>1117</v>
      </c>
      <c r="C275" s="105">
        <v>41970</v>
      </c>
      <c r="D275" s="107" t="s">
        <v>1128</v>
      </c>
      <c r="E275" s="257"/>
      <c r="F275" s="92" t="s">
        <v>109</v>
      </c>
      <c r="G275" s="31"/>
      <c r="H275" s="31"/>
      <c r="I275" s="223"/>
      <c r="J275" s="99">
        <v>3000000</v>
      </c>
      <c r="K275" s="129"/>
      <c r="L275" s="35"/>
      <c r="M275" s="35"/>
      <c r="N275" s="35"/>
      <c r="O275" s="92" t="s">
        <v>131</v>
      </c>
      <c r="P275" s="129"/>
      <c r="Q275" s="35"/>
      <c r="R275" s="35"/>
      <c r="S275" s="35"/>
      <c r="T275" s="40">
        <f t="shared" si="139"/>
        <v>0</v>
      </c>
      <c r="U275" s="35"/>
      <c r="V275" s="35"/>
      <c r="W275" s="35"/>
      <c r="X275" s="40">
        <f t="shared" si="140"/>
        <v>0</v>
      </c>
      <c r="Y275" s="99"/>
      <c r="Z275" s="35"/>
      <c r="AA275" s="35"/>
      <c r="AB275" s="40">
        <f t="shared" si="135"/>
        <v>0</v>
      </c>
      <c r="AC275" s="99"/>
      <c r="AD275" s="99">
        <v>3000000</v>
      </c>
      <c r="AE275" s="35"/>
      <c r="AF275" s="40">
        <f t="shared" si="145"/>
        <v>3000000</v>
      </c>
      <c r="AG275" s="40">
        <f t="shared" si="146"/>
        <v>3000000</v>
      </c>
      <c r="AH275" s="41">
        <f t="shared" si="147"/>
        <v>2.5690784958641431E-2</v>
      </c>
      <c r="AI275" s="42">
        <f t="shared" si="148"/>
        <v>1.6553371602536077E-3</v>
      </c>
    </row>
    <row r="276" spans="1:35" ht="22.5" outlineLevel="1">
      <c r="A276" s="124">
        <v>21</v>
      </c>
      <c r="B276" s="92" t="s">
        <v>1118</v>
      </c>
      <c r="C276" s="105">
        <v>41962</v>
      </c>
      <c r="D276" s="107" t="s">
        <v>1129</v>
      </c>
      <c r="E276" s="257"/>
      <c r="F276" s="92" t="s">
        <v>109</v>
      </c>
      <c r="G276" s="31"/>
      <c r="H276" s="31"/>
      <c r="I276" s="223"/>
      <c r="J276" s="99">
        <v>18273388</v>
      </c>
      <c r="K276" s="129"/>
      <c r="L276" s="35"/>
      <c r="M276" s="35"/>
      <c r="N276" s="35"/>
      <c r="O276" s="92" t="s">
        <v>131</v>
      </c>
      <c r="P276" s="129"/>
      <c r="Q276" s="35"/>
      <c r="R276" s="35"/>
      <c r="S276" s="35"/>
      <c r="T276" s="40">
        <f t="shared" si="139"/>
        <v>0</v>
      </c>
      <c r="U276" s="35"/>
      <c r="V276" s="35"/>
      <c r="W276" s="35"/>
      <c r="X276" s="40">
        <f t="shared" si="140"/>
        <v>0</v>
      </c>
      <c r="Y276" s="99"/>
      <c r="Z276" s="35"/>
      <c r="AA276" s="35"/>
      <c r="AB276" s="40">
        <f t="shared" si="135"/>
        <v>0</v>
      </c>
      <c r="AC276" s="99"/>
      <c r="AD276" s="99">
        <v>18273388</v>
      </c>
      <c r="AE276" s="35"/>
      <c r="AF276" s="40">
        <f t="shared" si="145"/>
        <v>18273388</v>
      </c>
      <c r="AG276" s="40">
        <f t="shared" si="146"/>
        <v>18273388</v>
      </c>
      <c r="AH276" s="41">
        <f t="shared" si="147"/>
        <v>0.15648589385793962</v>
      </c>
      <c r="AI276" s="42">
        <f t="shared" si="148"/>
        <v>1.008287273337745E-2</v>
      </c>
    </row>
    <row r="277" spans="1:35" outlineLevel="1">
      <c r="A277" s="124">
        <v>22</v>
      </c>
      <c r="B277" s="92" t="s">
        <v>1119</v>
      </c>
      <c r="C277" s="105">
        <v>41951</v>
      </c>
      <c r="D277" s="107" t="s">
        <v>1130</v>
      </c>
      <c r="E277" s="257"/>
      <c r="F277" s="92" t="s">
        <v>109</v>
      </c>
      <c r="G277" s="31"/>
      <c r="H277" s="31"/>
      <c r="I277" s="223"/>
      <c r="J277" s="99">
        <v>3500000</v>
      </c>
      <c r="K277" s="129"/>
      <c r="L277" s="35"/>
      <c r="M277" s="35"/>
      <c r="N277" s="35"/>
      <c r="O277" s="92" t="s">
        <v>131</v>
      </c>
      <c r="P277" s="129"/>
      <c r="Q277" s="35"/>
      <c r="R277" s="35"/>
      <c r="S277" s="35"/>
      <c r="T277" s="40">
        <f t="shared" si="139"/>
        <v>0</v>
      </c>
      <c r="U277" s="35"/>
      <c r="V277" s="35"/>
      <c r="W277" s="35"/>
      <c r="X277" s="40">
        <f t="shared" si="140"/>
        <v>0</v>
      </c>
      <c r="Y277" s="99"/>
      <c r="Z277" s="35"/>
      <c r="AA277" s="35"/>
      <c r="AB277" s="40">
        <f t="shared" si="135"/>
        <v>0</v>
      </c>
      <c r="AC277" s="99"/>
      <c r="AD277" s="99">
        <v>3500000</v>
      </c>
      <c r="AE277" s="35"/>
      <c r="AF277" s="40">
        <f t="shared" si="145"/>
        <v>3500000</v>
      </c>
      <c r="AG277" s="40">
        <f t="shared" si="146"/>
        <v>3500000</v>
      </c>
      <c r="AH277" s="41">
        <f t="shared" si="147"/>
        <v>2.9972582451748338E-2</v>
      </c>
      <c r="AI277" s="42">
        <f t="shared" si="148"/>
        <v>1.9312266869625423E-3</v>
      </c>
    </row>
    <row r="278" spans="1:35" outlineLevel="1">
      <c r="A278" s="124">
        <v>23</v>
      </c>
      <c r="B278" s="92" t="s">
        <v>1120</v>
      </c>
      <c r="C278" s="105">
        <v>41970</v>
      </c>
      <c r="D278" s="107" t="s">
        <v>1131</v>
      </c>
      <c r="E278" s="257"/>
      <c r="F278" s="92" t="s">
        <v>109</v>
      </c>
      <c r="G278" s="31"/>
      <c r="H278" s="31"/>
      <c r="I278" s="223"/>
      <c r="J278" s="99">
        <v>3000000</v>
      </c>
      <c r="K278" s="129"/>
      <c r="L278" s="35"/>
      <c r="M278" s="35"/>
      <c r="N278" s="35"/>
      <c r="O278" s="92" t="s">
        <v>131</v>
      </c>
      <c r="P278" s="129"/>
      <c r="Q278" s="35"/>
      <c r="R278" s="35"/>
      <c r="S278" s="35"/>
      <c r="T278" s="40">
        <f t="shared" si="139"/>
        <v>0</v>
      </c>
      <c r="U278" s="35"/>
      <c r="V278" s="35"/>
      <c r="W278" s="35"/>
      <c r="X278" s="40">
        <f t="shared" si="140"/>
        <v>0</v>
      </c>
      <c r="Y278" s="99"/>
      <c r="Z278" s="35"/>
      <c r="AA278" s="35"/>
      <c r="AB278" s="40">
        <f t="shared" si="135"/>
        <v>0</v>
      </c>
      <c r="AC278" s="99"/>
      <c r="AD278" s="99">
        <v>3000000</v>
      </c>
      <c r="AE278" s="35"/>
      <c r="AF278" s="40">
        <f t="shared" si="145"/>
        <v>3000000</v>
      </c>
      <c r="AG278" s="40">
        <f t="shared" si="146"/>
        <v>3000000</v>
      </c>
      <c r="AH278" s="41">
        <f t="shared" si="147"/>
        <v>2.5690784958641431E-2</v>
      </c>
      <c r="AI278" s="42">
        <f t="shared" si="148"/>
        <v>1.6553371602536077E-3</v>
      </c>
    </row>
    <row r="279" spans="1:35" outlineLevel="1">
      <c r="A279" s="124">
        <v>24</v>
      </c>
      <c r="B279" s="92" t="s">
        <v>1121</v>
      </c>
      <c r="C279" s="105">
        <v>41957</v>
      </c>
      <c r="D279" s="107" t="s">
        <v>1132</v>
      </c>
      <c r="E279" s="257"/>
      <c r="F279" s="92" t="s">
        <v>109</v>
      </c>
      <c r="G279" s="31"/>
      <c r="H279" s="31"/>
      <c r="I279" s="223"/>
      <c r="J279" s="99">
        <v>3500000</v>
      </c>
      <c r="K279" s="129"/>
      <c r="L279" s="35"/>
      <c r="M279" s="35"/>
      <c r="N279" s="35"/>
      <c r="O279" s="92" t="s">
        <v>131</v>
      </c>
      <c r="P279" s="129"/>
      <c r="Q279" s="35"/>
      <c r="R279" s="35"/>
      <c r="S279" s="35"/>
      <c r="T279" s="40">
        <f t="shared" si="139"/>
        <v>0</v>
      </c>
      <c r="U279" s="35"/>
      <c r="V279" s="35"/>
      <c r="W279" s="35"/>
      <c r="X279" s="40">
        <f t="shared" si="140"/>
        <v>0</v>
      </c>
      <c r="Y279" s="99"/>
      <c r="Z279" s="35"/>
      <c r="AA279" s="35"/>
      <c r="AB279" s="40">
        <f t="shared" si="135"/>
        <v>0</v>
      </c>
      <c r="AC279" s="99"/>
      <c r="AD279" s="99">
        <v>3500000</v>
      </c>
      <c r="AE279" s="35"/>
      <c r="AF279" s="40">
        <f t="shared" si="145"/>
        <v>3500000</v>
      </c>
      <c r="AG279" s="40">
        <f t="shared" si="146"/>
        <v>3500000</v>
      </c>
      <c r="AH279" s="41">
        <f t="shared" si="147"/>
        <v>2.9972582451748338E-2</v>
      </c>
      <c r="AI279" s="42">
        <f t="shared" si="148"/>
        <v>1.9312266869625423E-3</v>
      </c>
    </row>
    <row r="280" spans="1:35" outlineLevel="1">
      <c r="A280" s="124">
        <v>25</v>
      </c>
      <c r="B280" s="92" t="s">
        <v>1122</v>
      </c>
      <c r="C280" s="105">
        <v>41957</v>
      </c>
      <c r="D280" s="107" t="s">
        <v>1133</v>
      </c>
      <c r="E280" s="257"/>
      <c r="F280" s="92" t="s">
        <v>109</v>
      </c>
      <c r="G280" s="31"/>
      <c r="H280" s="31"/>
      <c r="I280" s="223"/>
      <c r="J280" s="99">
        <v>4500000</v>
      </c>
      <c r="K280" s="129"/>
      <c r="L280" s="35"/>
      <c r="M280" s="35"/>
      <c r="N280" s="35"/>
      <c r="O280" s="92" t="s">
        <v>131</v>
      </c>
      <c r="P280" s="129"/>
      <c r="Q280" s="35"/>
      <c r="R280" s="35"/>
      <c r="S280" s="35"/>
      <c r="T280" s="40">
        <f t="shared" si="139"/>
        <v>0</v>
      </c>
      <c r="U280" s="35"/>
      <c r="V280" s="35"/>
      <c r="W280" s="35"/>
      <c r="X280" s="40">
        <f t="shared" si="140"/>
        <v>0</v>
      </c>
      <c r="Y280" s="99"/>
      <c r="Z280" s="35"/>
      <c r="AA280" s="35"/>
      <c r="AB280" s="40">
        <f t="shared" si="135"/>
        <v>0</v>
      </c>
      <c r="AC280" s="99"/>
      <c r="AD280" s="99">
        <v>4500000</v>
      </c>
      <c r="AE280" s="35"/>
      <c r="AF280" s="40">
        <f t="shared" si="145"/>
        <v>4500000</v>
      </c>
      <c r="AG280" s="40">
        <f t="shared" si="146"/>
        <v>4500000</v>
      </c>
      <c r="AH280" s="41">
        <f t="shared" si="147"/>
        <v>3.8536177437962151E-2</v>
      </c>
      <c r="AI280" s="42">
        <f t="shared" si="148"/>
        <v>2.4830057403804114E-3</v>
      </c>
    </row>
    <row r="281" spans="1:35" outlineLevel="1">
      <c r="A281" s="124">
        <v>26</v>
      </c>
      <c r="B281" s="92" t="s">
        <v>735</v>
      </c>
      <c r="C281" s="105">
        <v>41970</v>
      </c>
      <c r="D281" s="107" t="s">
        <v>1134</v>
      </c>
      <c r="E281" s="257"/>
      <c r="F281" s="92" t="s">
        <v>109</v>
      </c>
      <c r="G281" s="31"/>
      <c r="H281" s="31"/>
      <c r="I281" s="223"/>
      <c r="J281" s="99">
        <v>3000000</v>
      </c>
      <c r="K281" s="129"/>
      <c r="L281" s="35"/>
      <c r="M281" s="35"/>
      <c r="N281" s="35"/>
      <c r="O281" s="92" t="s">
        <v>131</v>
      </c>
      <c r="P281" s="129"/>
      <c r="Q281" s="35"/>
      <c r="R281" s="35"/>
      <c r="S281" s="35"/>
      <c r="T281" s="40">
        <f t="shared" si="139"/>
        <v>0</v>
      </c>
      <c r="U281" s="35"/>
      <c r="V281" s="35"/>
      <c r="W281" s="35"/>
      <c r="X281" s="40">
        <f t="shared" si="140"/>
        <v>0</v>
      </c>
      <c r="Y281" s="99"/>
      <c r="Z281" s="35"/>
      <c r="AA281" s="35"/>
      <c r="AB281" s="40">
        <f t="shared" si="135"/>
        <v>0</v>
      </c>
      <c r="AC281" s="99"/>
      <c r="AD281" s="99">
        <v>3000000</v>
      </c>
      <c r="AE281" s="35"/>
      <c r="AF281" s="40">
        <f t="shared" si="145"/>
        <v>3000000</v>
      </c>
      <c r="AG281" s="40">
        <f t="shared" si="146"/>
        <v>3000000</v>
      </c>
      <c r="AH281" s="41">
        <f t="shared" si="147"/>
        <v>2.5690784958641431E-2</v>
      </c>
      <c r="AI281" s="42">
        <f t="shared" si="148"/>
        <v>1.6553371602536077E-3</v>
      </c>
    </row>
    <row r="282" spans="1:35" ht="22.5" outlineLevel="1">
      <c r="A282" s="124">
        <v>27</v>
      </c>
      <c r="B282" s="92" t="s">
        <v>1123</v>
      </c>
      <c r="C282" s="105">
        <v>41957</v>
      </c>
      <c r="D282" s="107" t="s">
        <v>1135</v>
      </c>
      <c r="E282" s="257"/>
      <c r="F282" s="92" t="s">
        <v>109</v>
      </c>
      <c r="G282" s="31"/>
      <c r="H282" s="31"/>
      <c r="I282" s="223"/>
      <c r="J282" s="99">
        <v>3000000</v>
      </c>
      <c r="K282" s="129"/>
      <c r="L282" s="35"/>
      <c r="M282" s="35"/>
      <c r="N282" s="35"/>
      <c r="O282" s="92" t="s">
        <v>131</v>
      </c>
      <c r="P282" s="129"/>
      <c r="Q282" s="35"/>
      <c r="R282" s="35"/>
      <c r="S282" s="35"/>
      <c r="T282" s="40">
        <f t="shared" si="139"/>
        <v>0</v>
      </c>
      <c r="U282" s="35"/>
      <c r="V282" s="35"/>
      <c r="W282" s="35"/>
      <c r="X282" s="40">
        <f t="shared" si="140"/>
        <v>0</v>
      </c>
      <c r="Y282" s="99"/>
      <c r="Z282" s="35"/>
      <c r="AA282" s="35"/>
      <c r="AB282" s="40">
        <f t="shared" si="135"/>
        <v>0</v>
      </c>
      <c r="AC282" s="99"/>
      <c r="AD282" s="99">
        <v>3000000</v>
      </c>
      <c r="AE282" s="35"/>
      <c r="AF282" s="40">
        <f t="shared" si="145"/>
        <v>3000000</v>
      </c>
      <c r="AG282" s="40">
        <f t="shared" si="146"/>
        <v>3000000</v>
      </c>
      <c r="AH282" s="41">
        <f t="shared" si="147"/>
        <v>2.5690784958641431E-2</v>
      </c>
      <c r="AI282" s="42">
        <f t="shared" si="148"/>
        <v>1.6553371602536077E-3</v>
      </c>
    </row>
    <row r="283" spans="1:35" outlineLevel="1">
      <c r="A283" s="124">
        <v>28</v>
      </c>
      <c r="B283" s="92" t="s">
        <v>1124</v>
      </c>
      <c r="C283" s="105">
        <v>41957</v>
      </c>
      <c r="D283" s="107" t="s">
        <v>1136</v>
      </c>
      <c r="E283" s="257"/>
      <c r="F283" s="92" t="s">
        <v>109</v>
      </c>
      <c r="G283" s="31"/>
      <c r="H283" s="31"/>
      <c r="I283" s="223"/>
      <c r="J283" s="99">
        <v>3000000</v>
      </c>
      <c r="K283" s="129"/>
      <c r="L283" s="35"/>
      <c r="M283" s="35"/>
      <c r="N283" s="35"/>
      <c r="O283" s="92" t="s">
        <v>131</v>
      </c>
      <c r="P283" s="129"/>
      <c r="Q283" s="35"/>
      <c r="R283" s="35"/>
      <c r="S283" s="35"/>
      <c r="T283" s="40">
        <f t="shared" si="139"/>
        <v>0</v>
      </c>
      <c r="U283" s="35"/>
      <c r="V283" s="35"/>
      <c r="W283" s="35"/>
      <c r="X283" s="40">
        <f t="shared" si="140"/>
        <v>0</v>
      </c>
      <c r="Y283" s="99"/>
      <c r="Z283" s="35"/>
      <c r="AA283" s="35"/>
      <c r="AB283" s="40">
        <f t="shared" si="135"/>
        <v>0</v>
      </c>
      <c r="AC283" s="99"/>
      <c r="AD283" s="99">
        <v>3000000</v>
      </c>
      <c r="AE283" s="35"/>
      <c r="AF283" s="40">
        <f t="shared" si="145"/>
        <v>3000000</v>
      </c>
      <c r="AG283" s="40">
        <f t="shared" si="146"/>
        <v>3000000</v>
      </c>
      <c r="AH283" s="41">
        <f t="shared" si="147"/>
        <v>2.5690784958641431E-2</v>
      </c>
      <c r="AI283" s="42">
        <f t="shared" si="148"/>
        <v>1.6553371602536077E-3</v>
      </c>
    </row>
    <row r="284" spans="1:35" ht="22.5" outlineLevel="1">
      <c r="A284" s="124">
        <v>29</v>
      </c>
      <c r="B284" s="92" t="s">
        <v>1125</v>
      </c>
      <c r="C284" s="105">
        <v>41951</v>
      </c>
      <c r="D284" s="107" t="s">
        <v>1137</v>
      </c>
      <c r="E284" s="257"/>
      <c r="F284" s="92" t="s">
        <v>109</v>
      </c>
      <c r="G284" s="31"/>
      <c r="H284" s="31"/>
      <c r="I284" s="223"/>
      <c r="J284" s="99">
        <v>3000000</v>
      </c>
      <c r="K284" s="129"/>
      <c r="L284" s="35"/>
      <c r="M284" s="35"/>
      <c r="N284" s="35"/>
      <c r="O284" s="92" t="s">
        <v>131</v>
      </c>
      <c r="P284" s="129"/>
      <c r="Q284" s="35"/>
      <c r="R284" s="35"/>
      <c r="S284" s="35"/>
      <c r="T284" s="40">
        <f t="shared" si="139"/>
        <v>0</v>
      </c>
      <c r="U284" s="35"/>
      <c r="V284" s="35"/>
      <c r="W284" s="35"/>
      <c r="X284" s="40">
        <f t="shared" si="140"/>
        <v>0</v>
      </c>
      <c r="Y284" s="99"/>
      <c r="Z284" s="35"/>
      <c r="AA284" s="35"/>
      <c r="AB284" s="40">
        <f t="shared" si="135"/>
        <v>0</v>
      </c>
      <c r="AC284" s="99"/>
      <c r="AD284" s="99">
        <v>3000000</v>
      </c>
      <c r="AE284" s="35"/>
      <c r="AF284" s="40">
        <f t="shared" si="145"/>
        <v>3000000</v>
      </c>
      <c r="AG284" s="40">
        <f t="shared" si="146"/>
        <v>3000000</v>
      </c>
      <c r="AH284" s="41">
        <f t="shared" si="147"/>
        <v>2.5690784958641431E-2</v>
      </c>
      <c r="AI284" s="42">
        <f t="shared" si="148"/>
        <v>1.6553371602536077E-3</v>
      </c>
    </row>
    <row r="285" spans="1:35" outlineLevel="1">
      <c r="A285" s="124">
        <v>30</v>
      </c>
      <c r="B285" s="92" t="s">
        <v>1181</v>
      </c>
      <c r="C285" s="105">
        <v>41983</v>
      </c>
      <c r="D285" s="107" t="s">
        <v>1162</v>
      </c>
      <c r="E285" s="258"/>
      <c r="F285" s="92" t="s">
        <v>109</v>
      </c>
      <c r="G285" s="31"/>
      <c r="H285" s="31"/>
      <c r="I285" s="180"/>
      <c r="J285" s="99">
        <v>3000000</v>
      </c>
      <c r="K285" s="129"/>
      <c r="L285" s="35"/>
      <c r="M285" s="35"/>
      <c r="N285" s="35"/>
      <c r="O285" s="92" t="s">
        <v>131</v>
      </c>
      <c r="P285" s="129"/>
      <c r="Q285" s="35"/>
      <c r="R285" s="35"/>
      <c r="S285" s="35"/>
      <c r="T285" s="40">
        <f t="shared" si="139"/>
        <v>0</v>
      </c>
      <c r="U285" s="35"/>
      <c r="V285" s="35"/>
      <c r="W285" s="35"/>
      <c r="X285" s="40">
        <f t="shared" si="140"/>
        <v>0</v>
      </c>
      <c r="Y285" s="99"/>
      <c r="Z285" s="35"/>
      <c r="AA285" s="35"/>
      <c r="AB285" s="40">
        <f t="shared" si="135"/>
        <v>0</v>
      </c>
      <c r="AC285" s="99"/>
      <c r="AD285" s="99"/>
      <c r="AE285" s="35">
        <v>3000000</v>
      </c>
      <c r="AF285" s="40">
        <f t="shared" si="145"/>
        <v>3000000</v>
      </c>
      <c r="AG285" s="40">
        <f t="shared" si="146"/>
        <v>3000000</v>
      </c>
      <c r="AH285" s="41">
        <f t="shared" ref="AH285" si="149">IF(ISERROR(AG285/$I$255),0,AG285/$I$255)</f>
        <v>2.5690784958641431E-2</v>
      </c>
      <c r="AI285" s="42">
        <f t="shared" ref="AI285" si="150">IF(ISERROR(AG285/$AG$382),"-",AG285/$AG$382)</f>
        <v>1.6553371602536077E-3</v>
      </c>
    </row>
    <row r="286" spans="1:35" ht="12.75" customHeight="1">
      <c r="A286" s="181" t="s">
        <v>67</v>
      </c>
      <c r="B286" s="182"/>
      <c r="C286" s="182"/>
      <c r="D286" s="182"/>
      <c r="E286" s="182"/>
      <c r="F286" s="182"/>
      <c r="G286" s="182"/>
      <c r="H286" s="183"/>
      <c r="I286" s="55">
        <f>SUM(I255:I255)</f>
        <v>116773388</v>
      </c>
      <c r="J286" s="55">
        <f>SUM(J256:J285)</f>
        <v>116773388</v>
      </c>
      <c r="K286" s="56"/>
      <c r="L286" s="55">
        <f>SUM(L256:L256)</f>
        <v>0</v>
      </c>
      <c r="M286" s="55">
        <f>SUM(M256:M256)</f>
        <v>0</v>
      </c>
      <c r="N286" s="55">
        <f>SUM(N256:N256)</f>
        <v>0</v>
      </c>
      <c r="O286" s="57"/>
      <c r="P286" s="59"/>
      <c r="Q286" s="55">
        <f t="shared" ref="Q286:AA286" si="151">SUM(Q256:Q256)</f>
        <v>0</v>
      </c>
      <c r="R286" s="55">
        <f t="shared" si="151"/>
        <v>0</v>
      </c>
      <c r="S286" s="55">
        <f t="shared" si="151"/>
        <v>0</v>
      </c>
      <c r="T286" s="60">
        <f>SUM(T256:T263)</f>
        <v>0</v>
      </c>
      <c r="U286" s="55">
        <f t="shared" si="151"/>
        <v>0</v>
      </c>
      <c r="V286" s="55">
        <f t="shared" si="151"/>
        <v>0</v>
      </c>
      <c r="W286" s="55">
        <f t="shared" si="151"/>
        <v>0</v>
      </c>
      <c r="X286" s="60">
        <f>SUM(X256:X263)</f>
        <v>0</v>
      </c>
      <c r="Y286" s="55">
        <f>SUM(Y256:Y263)</f>
        <v>25000000</v>
      </c>
      <c r="Z286" s="55">
        <f t="shared" si="151"/>
        <v>0</v>
      </c>
      <c r="AA286" s="55">
        <f t="shared" si="151"/>
        <v>0</v>
      </c>
      <c r="AB286" s="60">
        <f>SUM(AB256:AB263)</f>
        <v>25000000</v>
      </c>
      <c r="AC286" s="55">
        <f>SUM(AC256:AC285)</f>
        <v>32000000</v>
      </c>
      <c r="AD286" s="55">
        <f>SUM(AD256:AD285)</f>
        <v>56773388</v>
      </c>
      <c r="AE286" s="55">
        <f>SUM(AE256:AE285)</f>
        <v>3000000</v>
      </c>
      <c r="AF286" s="60">
        <f>SUM(AF256:AF285)</f>
        <v>91773388</v>
      </c>
      <c r="AG286" s="53">
        <f>SUM(AG256:AG285)</f>
        <v>116773388</v>
      </c>
      <c r="AH286" s="54">
        <f>IF(ISERROR(AG286/I286),0,AG286/I286)</f>
        <v>1</v>
      </c>
      <c r="AI286" s="54">
        <f>IF(ISERROR(AG286/$AG$382),0,AG286/$AG$382)</f>
        <v>6.4433109495037569E-2</v>
      </c>
    </row>
    <row r="287" spans="1:35" ht="12.75" customHeight="1">
      <c r="A287" s="36"/>
      <c r="B287" s="187" t="s">
        <v>68</v>
      </c>
      <c r="C287" s="188"/>
      <c r="D287" s="189"/>
      <c r="E287" s="18"/>
      <c r="F287" s="19"/>
      <c r="G287" s="20"/>
      <c r="H287" s="20"/>
      <c r="I287" s="179">
        <v>33413849</v>
      </c>
      <c r="J287" s="22"/>
      <c r="K287" s="23"/>
      <c r="L287" s="24"/>
      <c r="M287" s="24"/>
      <c r="N287" s="24"/>
      <c r="O287" s="19"/>
      <c r="P287" s="25"/>
      <c r="Q287" s="22"/>
      <c r="R287" s="22"/>
      <c r="S287" s="22"/>
      <c r="T287" s="22"/>
      <c r="U287" s="22"/>
      <c r="V287" s="22"/>
      <c r="W287" s="22"/>
      <c r="X287" s="22"/>
      <c r="Y287" s="22"/>
      <c r="Z287" s="22"/>
      <c r="AA287" s="22"/>
      <c r="AB287" s="22"/>
      <c r="AC287" s="22"/>
      <c r="AD287" s="22"/>
      <c r="AE287" s="22"/>
      <c r="AF287" s="22"/>
      <c r="AG287" s="22"/>
      <c r="AH287" s="26"/>
      <c r="AI287" s="26"/>
    </row>
    <row r="288" spans="1:35" outlineLevel="1">
      <c r="A288" s="124">
        <v>1</v>
      </c>
      <c r="B288" s="92" t="s">
        <v>975</v>
      </c>
      <c r="C288" s="105">
        <v>41920</v>
      </c>
      <c r="D288" s="107" t="s">
        <v>976</v>
      </c>
      <c r="E288" s="256" t="s">
        <v>117</v>
      </c>
      <c r="F288" s="92" t="s">
        <v>109</v>
      </c>
      <c r="G288" s="159">
        <v>41927</v>
      </c>
      <c r="H288" s="159">
        <v>42155</v>
      </c>
      <c r="I288" s="223"/>
      <c r="J288" s="99">
        <v>3000000</v>
      </c>
      <c r="K288" s="39"/>
      <c r="L288" s="35"/>
      <c r="M288" s="35"/>
      <c r="N288" s="35"/>
      <c r="O288" s="92" t="s">
        <v>131</v>
      </c>
      <c r="P288" s="39"/>
      <c r="Q288" s="35"/>
      <c r="R288" s="35"/>
      <c r="S288" s="35"/>
      <c r="T288" s="40">
        <f t="shared" ref="T288:T295" si="152">SUM(Q288:S288)</f>
        <v>0</v>
      </c>
      <c r="U288" s="35"/>
      <c r="V288" s="35"/>
      <c r="W288" s="35"/>
      <c r="X288" s="40">
        <f t="shared" ref="X288:X295" si="153">SUM(U288:W288)</f>
        <v>0</v>
      </c>
      <c r="Y288" s="99"/>
      <c r="Z288" s="35"/>
      <c r="AA288" s="35"/>
      <c r="AB288" s="40">
        <f t="shared" ref="AB288:AB295" si="154">SUM(Y288:AA288)</f>
        <v>0</v>
      </c>
      <c r="AC288" s="99">
        <v>3000000</v>
      </c>
      <c r="AD288" s="35"/>
      <c r="AE288" s="35"/>
      <c r="AF288" s="40">
        <f>SUM(AC288:AE288)</f>
        <v>3000000</v>
      </c>
      <c r="AG288" s="40">
        <f>SUM(T288,X288,AB288,AF288)</f>
        <v>3000000</v>
      </c>
      <c r="AH288" s="41">
        <f>IF(ISERROR(AG288/I287),0,AG288/I287)</f>
        <v>8.978313153926086E-2</v>
      </c>
      <c r="AI288" s="42">
        <f>IF(ISERROR(AG288/$AG$382),"-",AG288/$AG$382)</f>
        <v>1.6553371602536077E-3</v>
      </c>
    </row>
    <row r="289" spans="1:35" outlineLevel="1">
      <c r="A289" s="124">
        <v>2</v>
      </c>
      <c r="B289" s="92" t="s">
        <v>977</v>
      </c>
      <c r="C289" s="105">
        <v>41914</v>
      </c>
      <c r="D289" s="107" t="s">
        <v>978</v>
      </c>
      <c r="E289" s="257"/>
      <c r="F289" s="92" t="s">
        <v>109</v>
      </c>
      <c r="G289" s="159">
        <v>41927</v>
      </c>
      <c r="H289" s="159">
        <v>42155</v>
      </c>
      <c r="I289" s="223"/>
      <c r="J289" s="99">
        <v>3000000</v>
      </c>
      <c r="K289" s="39"/>
      <c r="L289" s="35"/>
      <c r="M289" s="35"/>
      <c r="N289" s="35"/>
      <c r="O289" s="92" t="s">
        <v>131</v>
      </c>
      <c r="P289" s="39"/>
      <c r="Q289" s="35"/>
      <c r="R289" s="35"/>
      <c r="S289" s="35"/>
      <c r="T289" s="40">
        <f t="shared" si="152"/>
        <v>0</v>
      </c>
      <c r="U289" s="35"/>
      <c r="V289" s="35"/>
      <c r="W289" s="35"/>
      <c r="X289" s="40">
        <f t="shared" si="153"/>
        <v>0</v>
      </c>
      <c r="Y289" s="99"/>
      <c r="Z289" s="35"/>
      <c r="AA289" s="35"/>
      <c r="AB289" s="40">
        <f t="shared" si="154"/>
        <v>0</v>
      </c>
      <c r="AC289" s="99">
        <v>3000000</v>
      </c>
      <c r="AD289" s="35"/>
      <c r="AE289" s="35"/>
      <c r="AF289" s="40">
        <f t="shared" ref="AF289:AF297" si="155">SUM(AC289:AE289)</f>
        <v>3000000</v>
      </c>
      <c r="AG289" s="40">
        <f t="shared" ref="AG289:AG297" si="156">SUM(T289,X289,AB289,AF289)</f>
        <v>3000000</v>
      </c>
      <c r="AH289" s="41">
        <f>IF(ISERROR(AG289/I287),0,AG289/I287)</f>
        <v>8.978313153926086E-2</v>
      </c>
      <c r="AI289" s="42">
        <f t="shared" ref="AI289:AI292" si="157">IF(ISERROR(AG289/$AG$382),"-",AG289/$AG$382)</f>
        <v>1.6553371602536077E-3</v>
      </c>
    </row>
    <row r="290" spans="1:35" outlineLevel="1">
      <c r="A290" s="124">
        <v>3</v>
      </c>
      <c r="B290" s="92" t="s">
        <v>979</v>
      </c>
      <c r="C290" s="105">
        <v>41933</v>
      </c>
      <c r="D290" s="107" t="s">
        <v>980</v>
      </c>
      <c r="E290" s="257"/>
      <c r="F290" s="92" t="s">
        <v>109</v>
      </c>
      <c r="G290" s="159">
        <v>41942</v>
      </c>
      <c r="H290" s="159">
        <v>42155</v>
      </c>
      <c r="I290" s="223"/>
      <c r="J290" s="99">
        <v>3500000</v>
      </c>
      <c r="K290" s="39"/>
      <c r="L290" s="35"/>
      <c r="M290" s="35"/>
      <c r="N290" s="35"/>
      <c r="O290" s="92" t="s">
        <v>131</v>
      </c>
      <c r="P290" s="39"/>
      <c r="Q290" s="35"/>
      <c r="R290" s="35"/>
      <c r="S290" s="35"/>
      <c r="T290" s="40">
        <f t="shared" si="152"/>
        <v>0</v>
      </c>
      <c r="U290" s="35"/>
      <c r="V290" s="35"/>
      <c r="W290" s="35"/>
      <c r="X290" s="40">
        <f t="shared" si="153"/>
        <v>0</v>
      </c>
      <c r="Y290" s="99"/>
      <c r="Z290" s="35"/>
      <c r="AA290" s="35"/>
      <c r="AB290" s="40">
        <f t="shared" si="154"/>
        <v>0</v>
      </c>
      <c r="AC290" s="99">
        <v>3500000</v>
      </c>
      <c r="AD290" s="35"/>
      <c r="AE290" s="35"/>
      <c r="AF290" s="40">
        <f t="shared" si="155"/>
        <v>3500000</v>
      </c>
      <c r="AG290" s="40">
        <f t="shared" si="156"/>
        <v>3500000</v>
      </c>
      <c r="AH290" s="41">
        <f>IF(ISERROR(AG290/I287),0,AG290/I287)</f>
        <v>0.10474698679580434</v>
      </c>
      <c r="AI290" s="42">
        <f t="shared" si="157"/>
        <v>1.9312266869625423E-3</v>
      </c>
    </row>
    <row r="291" spans="1:35" outlineLevel="1">
      <c r="A291" s="124">
        <v>4</v>
      </c>
      <c r="B291" s="92" t="s">
        <v>981</v>
      </c>
      <c r="C291" s="105">
        <v>41933</v>
      </c>
      <c r="D291" s="107" t="s">
        <v>982</v>
      </c>
      <c r="E291" s="257"/>
      <c r="F291" s="92" t="s">
        <v>109</v>
      </c>
      <c r="G291" s="159">
        <v>41942</v>
      </c>
      <c r="H291" s="159">
        <v>42155</v>
      </c>
      <c r="I291" s="223"/>
      <c r="J291" s="99">
        <v>3000000</v>
      </c>
      <c r="K291" s="39"/>
      <c r="L291" s="35"/>
      <c r="M291" s="35"/>
      <c r="N291" s="35"/>
      <c r="O291" s="92" t="s">
        <v>131</v>
      </c>
      <c r="P291" s="39"/>
      <c r="Q291" s="35"/>
      <c r="R291" s="35"/>
      <c r="S291" s="35"/>
      <c r="T291" s="40">
        <f t="shared" si="152"/>
        <v>0</v>
      </c>
      <c r="U291" s="35"/>
      <c r="V291" s="35"/>
      <c r="W291" s="35"/>
      <c r="X291" s="40">
        <f t="shared" si="153"/>
        <v>0</v>
      </c>
      <c r="Y291" s="99"/>
      <c r="Z291" s="35"/>
      <c r="AA291" s="35"/>
      <c r="AB291" s="40">
        <f t="shared" si="154"/>
        <v>0</v>
      </c>
      <c r="AC291" s="99">
        <v>3000000</v>
      </c>
      <c r="AD291" s="35"/>
      <c r="AE291" s="35"/>
      <c r="AF291" s="40">
        <f t="shared" si="155"/>
        <v>3000000</v>
      </c>
      <c r="AG291" s="40">
        <f t="shared" si="156"/>
        <v>3000000</v>
      </c>
      <c r="AH291" s="41">
        <f>IF(ISERROR(AG291/I287),0,AG291/I287)</f>
        <v>8.978313153926086E-2</v>
      </c>
      <c r="AI291" s="42">
        <f t="shared" si="157"/>
        <v>1.6553371602536077E-3</v>
      </c>
    </row>
    <row r="292" spans="1:35" outlineLevel="1">
      <c r="A292" s="124">
        <v>5</v>
      </c>
      <c r="B292" s="92" t="s">
        <v>983</v>
      </c>
      <c r="C292" s="105">
        <v>41914</v>
      </c>
      <c r="D292" s="107" t="s">
        <v>1104</v>
      </c>
      <c r="E292" s="257"/>
      <c r="F292" s="92" t="s">
        <v>109</v>
      </c>
      <c r="G292" s="159">
        <v>41927</v>
      </c>
      <c r="H292" s="159">
        <v>42155</v>
      </c>
      <c r="I292" s="223"/>
      <c r="J292" s="99">
        <v>3000000</v>
      </c>
      <c r="K292" s="39"/>
      <c r="L292" s="35"/>
      <c r="M292" s="35"/>
      <c r="N292" s="35"/>
      <c r="O292" s="92" t="s">
        <v>131</v>
      </c>
      <c r="P292" s="39"/>
      <c r="Q292" s="35"/>
      <c r="R292" s="35"/>
      <c r="S292" s="35"/>
      <c r="T292" s="40">
        <f t="shared" si="152"/>
        <v>0</v>
      </c>
      <c r="U292" s="35"/>
      <c r="V292" s="35"/>
      <c r="W292" s="35"/>
      <c r="X292" s="40">
        <f t="shared" si="153"/>
        <v>0</v>
      </c>
      <c r="Y292" s="99"/>
      <c r="Z292" s="35"/>
      <c r="AA292" s="35"/>
      <c r="AB292" s="40">
        <f t="shared" si="154"/>
        <v>0</v>
      </c>
      <c r="AC292" s="99">
        <v>3000000</v>
      </c>
      <c r="AD292" s="35"/>
      <c r="AE292" s="35"/>
      <c r="AF292" s="40">
        <f t="shared" si="155"/>
        <v>3000000</v>
      </c>
      <c r="AG292" s="40">
        <f t="shared" si="156"/>
        <v>3000000</v>
      </c>
      <c r="AH292" s="41">
        <f>IF(ISERROR(AG292/I287),0,AG292/I287)</f>
        <v>8.978313153926086E-2</v>
      </c>
      <c r="AI292" s="42">
        <f t="shared" si="157"/>
        <v>1.6553371602536077E-3</v>
      </c>
    </row>
    <row r="293" spans="1:35" outlineLevel="1">
      <c r="A293" s="124">
        <v>6</v>
      </c>
      <c r="B293" s="92" t="s">
        <v>1105</v>
      </c>
      <c r="C293" s="105">
        <v>41955</v>
      </c>
      <c r="D293" s="107" t="s">
        <v>1106</v>
      </c>
      <c r="E293" s="257"/>
      <c r="F293" s="92" t="s">
        <v>109</v>
      </c>
      <c r="G293" s="159">
        <v>41961</v>
      </c>
      <c r="H293" s="159">
        <v>42155</v>
      </c>
      <c r="I293" s="223"/>
      <c r="J293" s="99">
        <v>3000000</v>
      </c>
      <c r="K293" s="129"/>
      <c r="L293" s="35"/>
      <c r="M293" s="35"/>
      <c r="N293" s="35"/>
      <c r="O293" s="92" t="s">
        <v>131</v>
      </c>
      <c r="P293" s="39"/>
      <c r="Q293" s="35"/>
      <c r="R293" s="35"/>
      <c r="S293" s="35"/>
      <c r="T293" s="40">
        <f t="shared" si="152"/>
        <v>0</v>
      </c>
      <c r="U293" s="35"/>
      <c r="V293" s="35"/>
      <c r="W293" s="35"/>
      <c r="X293" s="40">
        <f t="shared" si="153"/>
        <v>0</v>
      </c>
      <c r="Y293" s="99"/>
      <c r="Z293" s="35"/>
      <c r="AA293" s="35"/>
      <c r="AB293" s="40">
        <f t="shared" si="154"/>
        <v>0</v>
      </c>
      <c r="AC293" s="99"/>
      <c r="AD293" s="99">
        <v>3000000</v>
      </c>
      <c r="AE293" s="35"/>
      <c r="AF293" s="40">
        <f t="shared" si="155"/>
        <v>3000000</v>
      </c>
      <c r="AG293" s="40">
        <f t="shared" si="156"/>
        <v>3000000</v>
      </c>
      <c r="AH293" s="41">
        <f>IF(ISERROR(AG293/I287),0,AG293/I287)</f>
        <v>8.978313153926086E-2</v>
      </c>
      <c r="AI293" s="42">
        <f t="shared" ref="AI293:AI295" si="158">IF(ISERROR(AG293/$AG$382),"-",AG293/$AG$382)</f>
        <v>1.6553371602536077E-3</v>
      </c>
    </row>
    <row r="294" spans="1:35" outlineLevel="1">
      <c r="A294" s="124">
        <v>7</v>
      </c>
      <c r="B294" s="92" t="s">
        <v>1107</v>
      </c>
      <c r="C294" s="105">
        <v>41955</v>
      </c>
      <c r="D294" s="107" t="s">
        <v>1108</v>
      </c>
      <c r="E294" s="257"/>
      <c r="F294" s="92" t="s">
        <v>109</v>
      </c>
      <c r="G294" s="159">
        <v>41961</v>
      </c>
      <c r="H294" s="159">
        <v>42155</v>
      </c>
      <c r="I294" s="223"/>
      <c r="J294" s="99">
        <v>3000000</v>
      </c>
      <c r="K294" s="129"/>
      <c r="L294" s="35"/>
      <c r="M294" s="35"/>
      <c r="N294" s="35"/>
      <c r="O294" s="92" t="s">
        <v>131</v>
      </c>
      <c r="P294" s="39"/>
      <c r="Q294" s="35"/>
      <c r="R294" s="35"/>
      <c r="S294" s="35"/>
      <c r="T294" s="40">
        <f t="shared" si="152"/>
        <v>0</v>
      </c>
      <c r="U294" s="35"/>
      <c r="V294" s="35"/>
      <c r="W294" s="35"/>
      <c r="X294" s="40">
        <f t="shared" si="153"/>
        <v>0</v>
      </c>
      <c r="Y294" s="99"/>
      <c r="Z294" s="35"/>
      <c r="AA294" s="35"/>
      <c r="AB294" s="40">
        <f t="shared" si="154"/>
        <v>0</v>
      </c>
      <c r="AC294" s="99"/>
      <c r="AD294" s="99">
        <v>3000000</v>
      </c>
      <c r="AE294" s="35"/>
      <c r="AF294" s="40">
        <f t="shared" si="155"/>
        <v>3000000</v>
      </c>
      <c r="AG294" s="40">
        <f t="shared" si="156"/>
        <v>3000000</v>
      </c>
      <c r="AH294" s="41">
        <f>IF(ISERROR(AG294/I287),0,AG294/I287)</f>
        <v>8.978313153926086E-2</v>
      </c>
      <c r="AI294" s="42">
        <f t="shared" si="158"/>
        <v>1.6553371602536077E-3</v>
      </c>
    </row>
    <row r="295" spans="1:35" ht="22.5" outlineLevel="1">
      <c r="A295" s="124">
        <v>8</v>
      </c>
      <c r="B295" s="92" t="s">
        <v>1109</v>
      </c>
      <c r="C295" s="105">
        <v>41960</v>
      </c>
      <c r="D295" s="107" t="s">
        <v>1110</v>
      </c>
      <c r="E295" s="257"/>
      <c r="F295" s="92" t="s">
        <v>109</v>
      </c>
      <c r="G295" s="159">
        <v>41964</v>
      </c>
      <c r="H295" s="159">
        <v>41790</v>
      </c>
      <c r="I295" s="223"/>
      <c r="J295" s="99">
        <v>3000000</v>
      </c>
      <c r="K295" s="129"/>
      <c r="L295" s="35"/>
      <c r="M295" s="35"/>
      <c r="N295" s="35"/>
      <c r="O295" s="92" t="s">
        <v>131</v>
      </c>
      <c r="P295" s="39"/>
      <c r="Q295" s="35"/>
      <c r="R295" s="35"/>
      <c r="S295" s="35"/>
      <c r="T295" s="40">
        <f t="shared" si="152"/>
        <v>0</v>
      </c>
      <c r="U295" s="35"/>
      <c r="V295" s="35"/>
      <c r="W295" s="35"/>
      <c r="X295" s="40">
        <f t="shared" si="153"/>
        <v>0</v>
      </c>
      <c r="Y295" s="99"/>
      <c r="Z295" s="35"/>
      <c r="AA295" s="35"/>
      <c r="AB295" s="40">
        <f t="shared" si="154"/>
        <v>0</v>
      </c>
      <c r="AC295" s="99"/>
      <c r="AD295" s="99">
        <v>3000000</v>
      </c>
      <c r="AE295" s="35"/>
      <c r="AF295" s="40">
        <f t="shared" si="155"/>
        <v>3000000</v>
      </c>
      <c r="AG295" s="40">
        <f t="shared" si="156"/>
        <v>3000000</v>
      </c>
      <c r="AH295" s="41">
        <f>IF(ISERROR(AG295/I287),0,AG295/I287)</f>
        <v>8.978313153926086E-2</v>
      </c>
      <c r="AI295" s="42">
        <f t="shared" si="158"/>
        <v>1.6553371602536077E-3</v>
      </c>
    </row>
    <row r="296" spans="1:35" outlineLevel="1">
      <c r="A296" s="16">
        <v>9</v>
      </c>
      <c r="B296" s="92" t="s">
        <v>1182</v>
      </c>
      <c r="C296" s="175">
        <v>42003</v>
      </c>
      <c r="D296" s="107" t="s">
        <v>1183</v>
      </c>
      <c r="E296" s="257"/>
      <c r="F296" s="92" t="s">
        <v>109</v>
      </c>
      <c r="G296" s="176">
        <v>42003</v>
      </c>
      <c r="H296" s="176">
        <v>42155</v>
      </c>
      <c r="I296" s="223"/>
      <c r="J296" s="99">
        <v>3000000</v>
      </c>
      <c r="K296" s="129"/>
      <c r="L296" s="35"/>
      <c r="M296" s="35"/>
      <c r="N296" s="35"/>
      <c r="O296" s="92" t="s">
        <v>131</v>
      </c>
      <c r="P296" s="39"/>
      <c r="Q296" s="35"/>
      <c r="R296" s="35"/>
      <c r="S296" s="35"/>
      <c r="T296" s="40">
        <f t="shared" ref="T296:T297" si="159">SUM(Q296:S296)</f>
        <v>0</v>
      </c>
      <c r="U296" s="35"/>
      <c r="V296" s="35"/>
      <c r="W296" s="35"/>
      <c r="X296" s="40">
        <f t="shared" ref="X296:X297" si="160">SUM(U296:W296)</f>
        <v>0</v>
      </c>
      <c r="Y296" s="99"/>
      <c r="Z296" s="35"/>
      <c r="AA296" s="35"/>
      <c r="AB296" s="40">
        <f t="shared" ref="AB296:AB297" si="161">SUM(Y296:AA296)</f>
        <v>0</v>
      </c>
      <c r="AC296" s="99"/>
      <c r="AD296" s="99"/>
      <c r="AE296" s="99">
        <v>3000000</v>
      </c>
      <c r="AF296" s="40">
        <f t="shared" si="155"/>
        <v>3000000</v>
      </c>
      <c r="AG296" s="40">
        <f t="shared" si="156"/>
        <v>3000000</v>
      </c>
      <c r="AH296" s="41">
        <f>IF(ISERROR(AG296/I287),0,AG296/I287)</f>
        <v>8.978313153926086E-2</v>
      </c>
      <c r="AI296" s="42">
        <f t="shared" ref="AI296:AI297" si="162">IF(ISERROR(AG296/$AG$382),"-",AG296/$AG$382)</f>
        <v>1.6553371602536077E-3</v>
      </c>
    </row>
    <row r="297" spans="1:35" outlineLevel="1">
      <c r="A297" s="16">
        <v>10</v>
      </c>
      <c r="B297" s="92" t="s">
        <v>1184</v>
      </c>
      <c r="C297" s="175">
        <v>41971</v>
      </c>
      <c r="D297" s="107" t="s">
        <v>1185</v>
      </c>
      <c r="E297" s="258"/>
      <c r="F297" s="92" t="s">
        <v>1084</v>
      </c>
      <c r="G297" s="176">
        <v>41971</v>
      </c>
      <c r="H297" s="176">
        <v>42155</v>
      </c>
      <c r="I297" s="180"/>
      <c r="J297" s="99">
        <v>5913849</v>
      </c>
      <c r="K297" s="129"/>
      <c r="L297" s="35"/>
      <c r="M297" s="35"/>
      <c r="N297" s="35"/>
      <c r="O297" s="92" t="s">
        <v>131</v>
      </c>
      <c r="P297" s="39"/>
      <c r="Q297" s="35"/>
      <c r="R297" s="35"/>
      <c r="S297" s="35"/>
      <c r="T297" s="40">
        <f t="shared" si="159"/>
        <v>0</v>
      </c>
      <c r="U297" s="35"/>
      <c r="V297" s="35"/>
      <c r="W297" s="35"/>
      <c r="X297" s="40">
        <f t="shared" si="160"/>
        <v>0</v>
      </c>
      <c r="Y297" s="99"/>
      <c r="Z297" s="35"/>
      <c r="AA297" s="35"/>
      <c r="AB297" s="40">
        <f t="shared" si="161"/>
        <v>0</v>
      </c>
      <c r="AC297" s="99"/>
      <c r="AD297" s="99"/>
      <c r="AE297" s="99">
        <v>5913849</v>
      </c>
      <c r="AF297" s="40">
        <f t="shared" si="155"/>
        <v>5913849</v>
      </c>
      <c r="AG297" s="40">
        <f t="shared" si="156"/>
        <v>5913849</v>
      </c>
      <c r="AH297" s="41">
        <f>IF(ISERROR(AG297/I287),0,AG297/I287)</f>
        <v>0.17698796089010876</v>
      </c>
      <c r="AI297" s="42">
        <f t="shared" si="162"/>
        <v>3.2631380032762123E-3</v>
      </c>
    </row>
    <row r="298" spans="1:35" ht="12.75" customHeight="1">
      <c r="A298" s="181" t="s">
        <v>69</v>
      </c>
      <c r="B298" s="182"/>
      <c r="C298" s="182"/>
      <c r="D298" s="182"/>
      <c r="E298" s="182"/>
      <c r="F298" s="182"/>
      <c r="G298" s="182"/>
      <c r="H298" s="183"/>
      <c r="I298" s="55">
        <f>SUM(I287:I287)</f>
        <v>33413849</v>
      </c>
      <c r="J298" s="55">
        <f>SUM(J288:J297)</f>
        <v>33413849</v>
      </c>
      <c r="K298" s="56"/>
      <c r="L298" s="55">
        <f>SUM(L288:L288)</f>
        <v>0</v>
      </c>
      <c r="M298" s="55">
        <f>SUM(M288:M288)</f>
        <v>0</v>
      </c>
      <c r="N298" s="55">
        <f>SUM(N288:N288)</f>
        <v>0</v>
      </c>
      <c r="O298" s="152"/>
      <c r="P298" s="138"/>
      <c r="Q298" s="55">
        <f t="shared" ref="Q298:AB298" si="163">SUM(Q288:Q288)</f>
        <v>0</v>
      </c>
      <c r="R298" s="55">
        <f t="shared" si="163"/>
        <v>0</v>
      </c>
      <c r="S298" s="55">
        <f t="shared" si="163"/>
        <v>0</v>
      </c>
      <c r="T298" s="60">
        <f t="shared" si="163"/>
        <v>0</v>
      </c>
      <c r="U298" s="55">
        <f t="shared" si="163"/>
        <v>0</v>
      </c>
      <c r="V298" s="55">
        <f t="shared" si="163"/>
        <v>0</v>
      </c>
      <c r="W298" s="55">
        <f t="shared" si="163"/>
        <v>0</v>
      </c>
      <c r="X298" s="60">
        <f t="shared" si="163"/>
        <v>0</v>
      </c>
      <c r="Y298" s="55">
        <f t="shared" si="163"/>
        <v>0</v>
      </c>
      <c r="Z298" s="55">
        <f t="shared" si="163"/>
        <v>0</v>
      </c>
      <c r="AA298" s="55">
        <f t="shared" si="163"/>
        <v>0</v>
      </c>
      <c r="AB298" s="60">
        <f t="shared" si="163"/>
        <v>0</v>
      </c>
      <c r="AC298" s="55">
        <f>SUM(AC288:AC297)</f>
        <v>15500000</v>
      </c>
      <c r="AD298" s="55">
        <f t="shared" ref="AD298:AE298" si="164">SUM(AD288:AD297)</f>
        <v>9000000</v>
      </c>
      <c r="AE298" s="55">
        <f t="shared" si="164"/>
        <v>8913849</v>
      </c>
      <c r="AF298" s="60">
        <f>SUM(AF288:AF297)</f>
        <v>33413849</v>
      </c>
      <c r="AG298" s="53">
        <f>SUM(AG288:AG297)</f>
        <v>33413849</v>
      </c>
      <c r="AH298" s="54">
        <f>IF(ISERROR(AG298/I298),0,AG298/I298)</f>
        <v>1</v>
      </c>
      <c r="AI298" s="54">
        <f>IF(ISERROR(AG298/$AG$382),0,AG298/$AG$382)</f>
        <v>1.8437061972267615E-2</v>
      </c>
    </row>
    <row r="299" spans="1:35" ht="12.75" customHeight="1">
      <c r="A299" s="36"/>
      <c r="B299" s="187" t="s">
        <v>18</v>
      </c>
      <c r="C299" s="188"/>
      <c r="D299" s="189"/>
      <c r="E299" s="18"/>
      <c r="F299" s="19"/>
      <c r="G299" s="20"/>
      <c r="H299" s="20"/>
      <c r="I299" s="179">
        <v>37047438</v>
      </c>
      <c r="J299" s="22"/>
      <c r="K299" s="23"/>
      <c r="L299" s="24"/>
      <c r="M299" s="24"/>
      <c r="N299" s="24"/>
      <c r="O299" s="19"/>
      <c r="P299" s="25"/>
      <c r="Q299" s="22"/>
      <c r="R299" s="22"/>
      <c r="S299" s="22"/>
      <c r="T299" s="22"/>
      <c r="U299" s="22"/>
      <c r="V299" s="22"/>
      <c r="W299" s="22"/>
      <c r="X299" s="22"/>
      <c r="Y299" s="22"/>
      <c r="Z299" s="22"/>
      <c r="AA299" s="22"/>
      <c r="AB299" s="22"/>
      <c r="AC299" s="22"/>
      <c r="AD299" s="22"/>
      <c r="AE299" s="22"/>
      <c r="AF299" s="22"/>
      <c r="AG299" s="22"/>
      <c r="AH299" s="26"/>
      <c r="AI299" s="26"/>
    </row>
    <row r="300" spans="1:35" ht="22.5" outlineLevel="1">
      <c r="A300" s="16">
        <v>1</v>
      </c>
      <c r="B300" s="79" t="s">
        <v>363</v>
      </c>
      <c r="C300" s="81">
        <v>41828</v>
      </c>
      <c r="D300" s="78" t="s">
        <v>126</v>
      </c>
      <c r="E300" s="253" t="s">
        <v>117</v>
      </c>
      <c r="F300" s="79" t="s">
        <v>109</v>
      </c>
      <c r="G300" s="27"/>
      <c r="H300" s="27"/>
      <c r="I300" s="223"/>
      <c r="J300" s="77">
        <v>2000000</v>
      </c>
      <c r="K300" s="28"/>
      <c r="L300" s="35"/>
      <c r="M300" s="35"/>
      <c r="N300" s="35"/>
      <c r="O300" s="92" t="s">
        <v>131</v>
      </c>
      <c r="P300" s="89"/>
      <c r="Q300" s="35"/>
      <c r="R300" s="35"/>
      <c r="S300" s="35"/>
      <c r="T300" s="40">
        <f>SUM(Q300:S300)</f>
        <v>0</v>
      </c>
      <c r="U300" s="35"/>
      <c r="V300" s="35"/>
      <c r="W300" s="35"/>
      <c r="X300" s="40">
        <f>SUM(U300:W300)</f>
        <v>0</v>
      </c>
      <c r="Y300" s="77">
        <v>2000000</v>
      </c>
      <c r="Z300" s="35"/>
      <c r="AA300" s="35"/>
      <c r="AB300" s="40">
        <f>SUM(Y300:AA300)</f>
        <v>2000000</v>
      </c>
      <c r="AC300" s="35"/>
      <c r="AD300" s="35"/>
      <c r="AE300" s="35"/>
      <c r="AF300" s="40">
        <f>SUM(AC300:AE300)</f>
        <v>0</v>
      </c>
      <c r="AG300" s="40">
        <f t="shared" ref="AG300:AG307" si="165">SUM(T300,X300,AB300,AF300)</f>
        <v>2000000</v>
      </c>
      <c r="AH300" s="41">
        <f>IF(ISERROR(AG300/$I$299),0,AG300/$I$299)</f>
        <v>5.3984839653419492E-2</v>
      </c>
      <c r="AI300" s="42">
        <f>IF(ISERROR(AG300/$AG$382),"-",AG300/$AG$382)</f>
        <v>1.1035581068357383E-3</v>
      </c>
    </row>
    <row r="301" spans="1:35" ht="22.5" outlineLevel="1">
      <c r="A301" s="16">
        <v>2</v>
      </c>
      <c r="B301" s="79" t="s">
        <v>364</v>
      </c>
      <c r="C301" s="81">
        <v>41828</v>
      </c>
      <c r="D301" s="78" t="s">
        <v>127</v>
      </c>
      <c r="E301" s="254"/>
      <c r="F301" s="79" t="s">
        <v>109</v>
      </c>
      <c r="G301" s="31"/>
      <c r="H301" s="31"/>
      <c r="I301" s="223"/>
      <c r="J301" s="108">
        <v>16547438</v>
      </c>
      <c r="K301" s="111"/>
      <c r="L301" s="35"/>
      <c r="M301" s="35"/>
      <c r="N301" s="35"/>
      <c r="O301" s="92" t="s">
        <v>131</v>
      </c>
      <c r="P301" s="39"/>
      <c r="Q301" s="35"/>
      <c r="R301" s="35"/>
      <c r="S301" s="35"/>
      <c r="T301" s="40">
        <f t="shared" ref="T301:T307" si="166">SUM(Q301:S301)</f>
        <v>0</v>
      </c>
      <c r="U301" s="35"/>
      <c r="V301" s="35"/>
      <c r="W301" s="35"/>
      <c r="X301" s="40">
        <f t="shared" ref="X301:X307" si="167">SUM(U301:W301)</f>
        <v>0</v>
      </c>
      <c r="Y301" s="77">
        <v>16547438</v>
      </c>
      <c r="Z301" s="35"/>
      <c r="AA301" s="35"/>
      <c r="AB301" s="40">
        <f t="shared" ref="AB301:AB304" si="168">SUM(Y301:AA301)</f>
        <v>16547438</v>
      </c>
      <c r="AC301" s="35"/>
      <c r="AD301" s="35"/>
      <c r="AE301" s="35"/>
      <c r="AF301" s="40">
        <f t="shared" ref="AF301:AF304" si="169">SUM(AC301:AE301)</f>
        <v>0</v>
      </c>
      <c r="AG301" s="40">
        <f t="shared" si="165"/>
        <v>16547438</v>
      </c>
      <c r="AH301" s="41">
        <f t="shared" ref="AH301:AH306" si="170">IF(ISERROR(AG301/$I$299),0,AG301/$I$299)</f>
        <v>0.44665539355245026</v>
      </c>
      <c r="AI301" s="42">
        <f>IF(ISERROR(AG301/$AG$382),"-",AG301/$AG$382)</f>
        <v>9.1305296761308788E-3</v>
      </c>
    </row>
    <row r="302" spans="1:35" ht="22.5" outlineLevel="1">
      <c r="A302" s="16">
        <v>3</v>
      </c>
      <c r="B302" s="79" t="s">
        <v>365</v>
      </c>
      <c r="C302" s="81">
        <v>41835</v>
      </c>
      <c r="D302" s="78" t="s">
        <v>128</v>
      </c>
      <c r="E302" s="254"/>
      <c r="F302" s="79" t="s">
        <v>109</v>
      </c>
      <c r="G302" s="31"/>
      <c r="H302" s="31"/>
      <c r="I302" s="223"/>
      <c r="J302" s="99">
        <v>3000000</v>
      </c>
      <c r="K302" s="39"/>
      <c r="L302" s="35"/>
      <c r="M302" s="35"/>
      <c r="N302" s="35"/>
      <c r="O302" s="92" t="s">
        <v>131</v>
      </c>
      <c r="P302" s="39"/>
      <c r="Q302" s="35"/>
      <c r="R302" s="35"/>
      <c r="S302" s="35"/>
      <c r="T302" s="40">
        <f t="shared" si="166"/>
        <v>0</v>
      </c>
      <c r="U302" s="35"/>
      <c r="V302" s="35"/>
      <c r="W302" s="35"/>
      <c r="X302" s="40">
        <f t="shared" si="167"/>
        <v>0</v>
      </c>
      <c r="Y302" s="77">
        <v>3000000</v>
      </c>
      <c r="Z302" s="35"/>
      <c r="AA302" s="35"/>
      <c r="AB302" s="40">
        <f t="shared" si="168"/>
        <v>3000000</v>
      </c>
      <c r="AC302" s="35"/>
      <c r="AD302" s="35"/>
      <c r="AE302" s="35"/>
      <c r="AF302" s="40">
        <f t="shared" si="169"/>
        <v>0</v>
      </c>
      <c r="AG302" s="40">
        <f t="shared" si="165"/>
        <v>3000000</v>
      </c>
      <c r="AH302" s="41">
        <f t="shared" si="170"/>
        <v>8.0977259480129238E-2</v>
      </c>
      <c r="AI302" s="42">
        <f>IF(ISERROR(AG302/$AG$382),"-",AG302/$AG$382)</f>
        <v>1.6553371602536077E-3</v>
      </c>
    </row>
    <row r="303" spans="1:35" ht="22.5" outlineLevel="1">
      <c r="A303" s="16">
        <v>4</v>
      </c>
      <c r="B303" s="79" t="s">
        <v>366</v>
      </c>
      <c r="C303" s="81">
        <v>41841</v>
      </c>
      <c r="D303" s="78" t="s">
        <v>129</v>
      </c>
      <c r="E303" s="254"/>
      <c r="F303" s="79" t="s">
        <v>109</v>
      </c>
      <c r="G303" s="31"/>
      <c r="H303" s="31"/>
      <c r="I303" s="223"/>
      <c r="J303" s="99">
        <v>3000000</v>
      </c>
      <c r="K303" s="39"/>
      <c r="L303" s="35"/>
      <c r="M303" s="35"/>
      <c r="N303" s="35"/>
      <c r="O303" s="92" t="s">
        <v>131</v>
      </c>
      <c r="P303" s="39"/>
      <c r="Q303" s="35"/>
      <c r="R303" s="35"/>
      <c r="S303" s="35"/>
      <c r="T303" s="40">
        <f t="shared" si="166"/>
        <v>0</v>
      </c>
      <c r="U303" s="35"/>
      <c r="V303" s="35"/>
      <c r="W303" s="35"/>
      <c r="X303" s="40">
        <f t="shared" si="167"/>
        <v>0</v>
      </c>
      <c r="Y303" s="77">
        <v>3000000</v>
      </c>
      <c r="Z303" s="35"/>
      <c r="AA303" s="35"/>
      <c r="AB303" s="40">
        <f t="shared" si="168"/>
        <v>3000000</v>
      </c>
      <c r="AC303" s="35"/>
      <c r="AD303" s="35"/>
      <c r="AE303" s="35"/>
      <c r="AF303" s="40">
        <f t="shared" si="169"/>
        <v>0</v>
      </c>
      <c r="AG303" s="40">
        <f t="shared" si="165"/>
        <v>3000000</v>
      </c>
      <c r="AH303" s="41">
        <f t="shared" si="170"/>
        <v>8.0977259480129238E-2</v>
      </c>
      <c r="AI303" s="42">
        <f>IF(ISERROR(AG303/$AG$382),"-",AG303/$AG$382)</f>
        <v>1.6553371602536077E-3</v>
      </c>
    </row>
    <row r="304" spans="1:35" outlineLevel="1">
      <c r="A304" s="16">
        <v>5</v>
      </c>
      <c r="B304" s="79" t="s">
        <v>367</v>
      </c>
      <c r="C304" s="81">
        <v>41843</v>
      </c>
      <c r="D304" s="78" t="s">
        <v>130</v>
      </c>
      <c r="E304" s="254"/>
      <c r="F304" s="98" t="s">
        <v>109</v>
      </c>
      <c r="G304" s="31"/>
      <c r="H304" s="31"/>
      <c r="I304" s="223"/>
      <c r="J304" s="99">
        <v>3000000</v>
      </c>
      <c r="K304" s="39"/>
      <c r="L304" s="35"/>
      <c r="M304" s="35"/>
      <c r="N304" s="35"/>
      <c r="O304" s="92" t="s">
        <v>131</v>
      </c>
      <c r="P304" s="39"/>
      <c r="Q304" s="35"/>
      <c r="R304" s="35"/>
      <c r="S304" s="35"/>
      <c r="T304" s="40">
        <f t="shared" si="166"/>
        <v>0</v>
      </c>
      <c r="U304" s="35"/>
      <c r="V304" s="35"/>
      <c r="W304" s="35"/>
      <c r="X304" s="40">
        <f t="shared" si="167"/>
        <v>0</v>
      </c>
      <c r="Y304" s="86">
        <v>3000000</v>
      </c>
      <c r="Z304" s="102"/>
      <c r="AA304" s="35"/>
      <c r="AB304" s="40">
        <f t="shared" si="168"/>
        <v>3000000</v>
      </c>
      <c r="AC304" s="35"/>
      <c r="AD304" s="35"/>
      <c r="AE304" s="35"/>
      <c r="AF304" s="40">
        <f t="shared" si="169"/>
        <v>0</v>
      </c>
      <c r="AG304" s="40">
        <f t="shared" si="165"/>
        <v>3000000</v>
      </c>
      <c r="AH304" s="41">
        <f t="shared" si="170"/>
        <v>8.0977259480129238E-2</v>
      </c>
      <c r="AI304" s="42">
        <f>IF(ISERROR(AG304/$AG$382),"-",AG304/$AG$382)</f>
        <v>1.6553371602536077E-3</v>
      </c>
    </row>
    <row r="305" spans="1:35" outlineLevel="1">
      <c r="A305" s="119">
        <v>6</v>
      </c>
      <c r="B305" s="120" t="s">
        <v>368</v>
      </c>
      <c r="C305" s="153">
        <v>41882</v>
      </c>
      <c r="D305" s="122" t="s">
        <v>361</v>
      </c>
      <c r="E305" s="254"/>
      <c r="F305" s="131" t="s">
        <v>109</v>
      </c>
      <c r="G305" s="123"/>
      <c r="H305" s="123"/>
      <c r="I305" s="223"/>
      <c r="J305" s="99">
        <v>3000000</v>
      </c>
      <c r="K305" s="39"/>
      <c r="L305" s="35"/>
      <c r="M305" s="35"/>
      <c r="N305" s="35"/>
      <c r="O305" s="92" t="s">
        <v>131</v>
      </c>
      <c r="P305" s="39"/>
      <c r="Q305" s="35"/>
      <c r="R305" s="35"/>
      <c r="S305" s="35"/>
      <c r="T305" s="40">
        <f t="shared" si="166"/>
        <v>0</v>
      </c>
      <c r="U305" s="35"/>
      <c r="V305" s="35"/>
      <c r="W305" s="35"/>
      <c r="X305" s="40">
        <f t="shared" si="167"/>
        <v>0</v>
      </c>
      <c r="Y305" s="110"/>
      <c r="Z305" s="102">
        <v>3000000</v>
      </c>
      <c r="AA305" s="35"/>
      <c r="AB305" s="40">
        <f t="shared" ref="AB305:AB307" si="171">SUM(Y305:AA305)</f>
        <v>3000000</v>
      </c>
      <c r="AC305" s="35"/>
      <c r="AD305" s="35"/>
      <c r="AE305" s="35"/>
      <c r="AF305" s="40">
        <f t="shared" ref="AF305:AF307" si="172">SUM(AC305:AE305)</f>
        <v>0</v>
      </c>
      <c r="AG305" s="40">
        <f t="shared" si="165"/>
        <v>3000000</v>
      </c>
      <c r="AH305" s="41">
        <f t="shared" si="170"/>
        <v>8.0977259480129238E-2</v>
      </c>
      <c r="AI305" s="42">
        <f t="shared" ref="AI305:AI306" si="173">IF(ISERROR(AG305/$AG$382),"-",AG305/$AG$382)</f>
        <v>1.6553371602536077E-3</v>
      </c>
    </row>
    <row r="306" spans="1:35" ht="22.5" outlineLevel="1">
      <c r="A306" s="124">
        <v>7</v>
      </c>
      <c r="B306" s="92" t="s">
        <v>369</v>
      </c>
      <c r="C306" s="82">
        <v>41908</v>
      </c>
      <c r="D306" s="101" t="s">
        <v>362</v>
      </c>
      <c r="E306" s="254"/>
      <c r="F306" s="92" t="s">
        <v>109</v>
      </c>
      <c r="G306" s="31"/>
      <c r="H306" s="31"/>
      <c r="I306" s="223"/>
      <c r="J306" s="99">
        <v>3000000</v>
      </c>
      <c r="K306" s="39"/>
      <c r="L306" s="35"/>
      <c r="M306" s="35"/>
      <c r="N306" s="35"/>
      <c r="O306" s="92" t="s">
        <v>131</v>
      </c>
      <c r="P306" s="39"/>
      <c r="Q306" s="35"/>
      <c r="R306" s="35"/>
      <c r="S306" s="35"/>
      <c r="T306" s="40">
        <f t="shared" si="166"/>
        <v>0</v>
      </c>
      <c r="U306" s="35"/>
      <c r="V306" s="35"/>
      <c r="W306" s="35"/>
      <c r="X306" s="40">
        <f t="shared" si="167"/>
        <v>0</v>
      </c>
      <c r="Y306" s="99"/>
      <c r="Z306" s="35"/>
      <c r="AA306" s="35">
        <v>3000000</v>
      </c>
      <c r="AB306" s="40">
        <f t="shared" si="171"/>
        <v>3000000</v>
      </c>
      <c r="AC306" s="35"/>
      <c r="AD306" s="35"/>
      <c r="AE306" s="35"/>
      <c r="AF306" s="40">
        <f t="shared" si="172"/>
        <v>0</v>
      </c>
      <c r="AG306" s="40">
        <f t="shared" si="165"/>
        <v>3000000</v>
      </c>
      <c r="AH306" s="41">
        <f t="shared" si="170"/>
        <v>8.0977259480129238E-2</v>
      </c>
      <c r="AI306" s="42">
        <f t="shared" si="173"/>
        <v>1.6553371602536077E-3</v>
      </c>
    </row>
    <row r="307" spans="1:35" outlineLevel="1">
      <c r="A307" s="124">
        <v>8</v>
      </c>
      <c r="B307" s="92" t="s">
        <v>984</v>
      </c>
      <c r="C307" s="82">
        <v>41942</v>
      </c>
      <c r="D307" s="101" t="s">
        <v>985</v>
      </c>
      <c r="E307" s="255"/>
      <c r="F307" s="92" t="s">
        <v>109</v>
      </c>
      <c r="G307" s="31"/>
      <c r="H307" s="31"/>
      <c r="I307" s="180"/>
      <c r="J307" s="99">
        <v>3500000</v>
      </c>
      <c r="K307" s="129"/>
      <c r="L307" s="35"/>
      <c r="M307" s="35"/>
      <c r="N307" s="35"/>
      <c r="O307" s="92" t="s">
        <v>131</v>
      </c>
      <c r="P307" s="129"/>
      <c r="Q307" s="35"/>
      <c r="R307" s="35"/>
      <c r="S307" s="35"/>
      <c r="T307" s="40">
        <f t="shared" si="166"/>
        <v>0</v>
      </c>
      <c r="U307" s="35"/>
      <c r="V307" s="35"/>
      <c r="W307" s="35"/>
      <c r="X307" s="40">
        <f t="shared" si="167"/>
        <v>0</v>
      </c>
      <c r="Y307" s="99"/>
      <c r="Z307" s="35"/>
      <c r="AA307" s="35"/>
      <c r="AB307" s="40">
        <f t="shared" si="171"/>
        <v>0</v>
      </c>
      <c r="AC307" s="35">
        <v>3500000</v>
      </c>
      <c r="AD307" s="35"/>
      <c r="AE307" s="35"/>
      <c r="AF307" s="40">
        <f t="shared" si="172"/>
        <v>3500000</v>
      </c>
      <c r="AG307" s="40">
        <f t="shared" si="165"/>
        <v>3500000</v>
      </c>
      <c r="AH307" s="41">
        <f t="shared" ref="AH307" si="174">IF(ISERROR(AG307/$I$299),0,AG307/$I$299)</f>
        <v>9.4473469393484111E-2</v>
      </c>
      <c r="AI307" s="42">
        <f t="shared" ref="AI307" si="175">IF(ISERROR(AG307/$AG$382),"-",AG307/$AG$382)</f>
        <v>1.9312266869625423E-3</v>
      </c>
    </row>
    <row r="308" spans="1:35" ht="12.75" customHeight="1">
      <c r="A308" s="181" t="s">
        <v>70</v>
      </c>
      <c r="B308" s="182"/>
      <c r="C308" s="182"/>
      <c r="D308" s="182"/>
      <c r="E308" s="182"/>
      <c r="F308" s="182"/>
      <c r="G308" s="182"/>
      <c r="H308" s="183"/>
      <c r="I308" s="55">
        <f>SUM(I299:I304)</f>
        <v>37047438</v>
      </c>
      <c r="J308" s="55">
        <f>SUM(J300:J307)</f>
        <v>37047438</v>
      </c>
      <c r="K308" s="56"/>
      <c r="L308" s="55">
        <f>SUM(L300:L304)</f>
        <v>0</v>
      </c>
      <c r="M308" s="55">
        <f>SUM(M300:M304)</f>
        <v>0</v>
      </c>
      <c r="N308" s="55">
        <f>SUM(N300:N304)</f>
        <v>0</v>
      </c>
      <c r="O308" s="57"/>
      <c r="P308" s="59"/>
      <c r="Q308" s="55">
        <f t="shared" ref="Q308:X308" si="176">SUM(Q300:Q304)</f>
        <v>0</v>
      </c>
      <c r="R308" s="55">
        <f t="shared" si="176"/>
        <v>0</v>
      </c>
      <c r="S308" s="55">
        <f t="shared" si="176"/>
        <v>0</v>
      </c>
      <c r="T308" s="60">
        <f t="shared" si="176"/>
        <v>0</v>
      </c>
      <c r="U308" s="55">
        <f t="shared" si="176"/>
        <v>0</v>
      </c>
      <c r="V308" s="55">
        <f t="shared" si="176"/>
        <v>0</v>
      </c>
      <c r="W308" s="55">
        <f t="shared" si="176"/>
        <v>0</v>
      </c>
      <c r="X308" s="60">
        <f t="shared" si="176"/>
        <v>0</v>
      </c>
      <c r="Y308" s="55">
        <f>SUM(Y300:Y306)</f>
        <v>27547438</v>
      </c>
      <c r="Z308" s="55">
        <f t="shared" ref="Z308:AA308" si="177">SUM(Z300:Z306)</f>
        <v>3000000</v>
      </c>
      <c r="AA308" s="55">
        <f t="shared" si="177"/>
        <v>3000000</v>
      </c>
      <c r="AB308" s="60">
        <f>SUM(AB300:AB306)</f>
        <v>33547438</v>
      </c>
      <c r="AC308" s="55">
        <f>SUM(AC300:AC307)</f>
        <v>3500000</v>
      </c>
      <c r="AD308" s="55">
        <f>SUM(AD300:AD307)</f>
        <v>0</v>
      </c>
      <c r="AE308" s="55">
        <f>SUM(AE300:AE307)</f>
        <v>0</v>
      </c>
      <c r="AF308" s="60">
        <f>SUM(AF300:AF306)</f>
        <v>0</v>
      </c>
      <c r="AG308" s="53">
        <f>SUM(AG300:AG307)</f>
        <v>37047438</v>
      </c>
      <c r="AH308" s="54">
        <f>IF(ISERROR(AG308/I308),0,AG308/I308)</f>
        <v>1</v>
      </c>
      <c r="AI308" s="54">
        <f>IF(ISERROR(AG308/$AG$382),0,AG308/$AG$382)</f>
        <v>2.0442000271197198E-2</v>
      </c>
    </row>
    <row r="309" spans="1:35" ht="12.75" customHeight="1">
      <c r="A309" s="36"/>
      <c r="B309" s="187" t="s">
        <v>71</v>
      </c>
      <c r="C309" s="188"/>
      <c r="D309" s="189"/>
      <c r="E309" s="18"/>
      <c r="F309" s="19"/>
      <c r="G309" s="20"/>
      <c r="H309" s="20"/>
      <c r="I309" s="179">
        <v>48180973</v>
      </c>
      <c r="J309" s="22"/>
      <c r="K309" s="23"/>
      <c r="L309" s="24"/>
      <c r="M309" s="24"/>
      <c r="N309" s="24"/>
      <c r="O309" s="19"/>
      <c r="P309" s="25"/>
      <c r="Q309" s="22"/>
      <c r="R309" s="22"/>
      <c r="S309" s="22"/>
      <c r="T309" s="22"/>
      <c r="U309" s="22"/>
      <c r="V309" s="22"/>
      <c r="W309" s="22"/>
      <c r="X309" s="22"/>
      <c r="Y309" s="22"/>
      <c r="Z309" s="22"/>
      <c r="AA309" s="22"/>
      <c r="AB309" s="22"/>
      <c r="AC309" s="22"/>
      <c r="AD309" s="22"/>
      <c r="AE309" s="22"/>
      <c r="AF309" s="22"/>
      <c r="AG309" s="22"/>
      <c r="AH309" s="26"/>
      <c r="AI309" s="26"/>
    </row>
    <row r="310" spans="1:35" outlineLevel="1">
      <c r="A310" s="16">
        <v>1</v>
      </c>
      <c r="B310" s="79" t="s">
        <v>375</v>
      </c>
      <c r="C310" s="81">
        <v>41856</v>
      </c>
      <c r="D310" s="78" t="s">
        <v>370</v>
      </c>
      <c r="E310" s="253" t="s">
        <v>117</v>
      </c>
      <c r="F310" s="79" t="s">
        <v>109</v>
      </c>
      <c r="G310" s="96">
        <v>41856</v>
      </c>
      <c r="H310" s="96">
        <v>42185</v>
      </c>
      <c r="I310" s="223"/>
      <c r="J310" s="99">
        <v>4058595</v>
      </c>
      <c r="K310" s="39"/>
      <c r="L310" s="112">
        <v>198</v>
      </c>
      <c r="M310" s="112">
        <v>198</v>
      </c>
      <c r="N310" s="35"/>
      <c r="O310" s="92" t="s">
        <v>131</v>
      </c>
      <c r="P310" s="39"/>
      <c r="Q310" s="35"/>
      <c r="R310" s="35"/>
      <c r="S310" s="35"/>
      <c r="T310" s="40">
        <f>SUM(Q310:S310)</f>
        <v>0</v>
      </c>
      <c r="U310" s="35"/>
      <c r="V310" s="35"/>
      <c r="W310" s="35"/>
      <c r="X310" s="40">
        <f>SUM(U310:W310)</f>
        <v>0</v>
      </c>
      <c r="Y310" s="35"/>
      <c r="Z310" s="113">
        <v>4058595</v>
      </c>
      <c r="AA310" s="35"/>
      <c r="AB310" s="40">
        <f>SUM(Y310:AA310)</f>
        <v>4058595</v>
      </c>
      <c r="AC310" s="35"/>
      <c r="AD310" s="35"/>
      <c r="AE310" s="35"/>
      <c r="AF310" s="40">
        <f>SUM(AC310:AE310)</f>
        <v>0</v>
      </c>
      <c r="AG310" s="40">
        <f>SUM(T310,X310,AB310,AF310)</f>
        <v>4058595</v>
      </c>
      <c r="AH310" s="41">
        <f>IF(ISERROR(AG310/$I$309),0,AG310/$I$309)</f>
        <v>8.4236468200839368E-2</v>
      </c>
      <c r="AI310" s="42">
        <f>IF(ISERROR(AG310/$AG$382),"-",AG310/$AG$382)</f>
        <v>2.2394477073064967E-3</v>
      </c>
    </row>
    <row r="311" spans="1:35" outlineLevel="1">
      <c r="A311" s="16">
        <v>2</v>
      </c>
      <c r="B311" s="79" t="s">
        <v>376</v>
      </c>
      <c r="C311" s="81">
        <v>41856</v>
      </c>
      <c r="D311" s="78" t="s">
        <v>371</v>
      </c>
      <c r="E311" s="254"/>
      <c r="F311" s="79" t="s">
        <v>109</v>
      </c>
      <c r="G311" s="96">
        <v>41856</v>
      </c>
      <c r="H311" s="96">
        <v>42185</v>
      </c>
      <c r="I311" s="223"/>
      <c r="J311" s="99">
        <v>3000000</v>
      </c>
      <c r="K311" s="39"/>
      <c r="L311" s="112">
        <v>29</v>
      </c>
      <c r="M311" s="112">
        <v>29</v>
      </c>
      <c r="N311" s="35"/>
      <c r="O311" s="92" t="s">
        <v>131</v>
      </c>
      <c r="P311" s="39"/>
      <c r="Q311" s="35"/>
      <c r="R311" s="35"/>
      <c r="S311" s="35"/>
      <c r="T311" s="40">
        <f t="shared" ref="T311:T319" si="178">SUM(Q311:S311)</f>
        <v>0</v>
      </c>
      <c r="U311" s="35"/>
      <c r="V311" s="35"/>
      <c r="W311" s="35"/>
      <c r="X311" s="40">
        <f t="shared" ref="X311:X319" si="179">SUM(U311:W311)</f>
        <v>0</v>
      </c>
      <c r="Y311" s="35"/>
      <c r="Z311" s="113">
        <v>3000000</v>
      </c>
      <c r="AA311" s="35"/>
      <c r="AB311" s="40">
        <f t="shared" ref="AB311:AB319" si="180">SUM(Y311:AA311)</f>
        <v>3000000</v>
      </c>
      <c r="AC311" s="35"/>
      <c r="AD311" s="35"/>
      <c r="AE311" s="35"/>
      <c r="AF311" s="40">
        <f t="shared" ref="AF311:AF319" si="181">SUM(AC311:AE311)</f>
        <v>0</v>
      </c>
      <c r="AG311" s="40">
        <f>SUM(T311,X311,AB311,AF311)</f>
        <v>3000000</v>
      </c>
      <c r="AH311" s="41">
        <f t="shared" ref="AH311:AH314" si="182">IF(ISERROR(AG311/$I$309),0,AG311/$I$309)</f>
        <v>6.2265243169746694E-2</v>
      </c>
      <c r="AI311" s="42">
        <f t="shared" ref="AI311:AI314" si="183">IF(ISERROR(AG311/$AG$382),"-",AG311/$AG$382)</f>
        <v>1.6553371602536077E-3</v>
      </c>
    </row>
    <row r="312" spans="1:35" outlineLevel="1">
      <c r="A312" s="16">
        <v>3</v>
      </c>
      <c r="B312" s="79" t="s">
        <v>377</v>
      </c>
      <c r="C312" s="81">
        <v>41870</v>
      </c>
      <c r="D312" s="78" t="s">
        <v>372</v>
      </c>
      <c r="E312" s="254"/>
      <c r="F312" s="79" t="s">
        <v>109</v>
      </c>
      <c r="G312" s="96">
        <v>41870</v>
      </c>
      <c r="H312" s="96">
        <v>42185</v>
      </c>
      <c r="I312" s="223"/>
      <c r="J312" s="99">
        <v>3077309</v>
      </c>
      <c r="K312" s="39"/>
      <c r="L312" s="112">
        <v>150</v>
      </c>
      <c r="M312" s="112">
        <v>150</v>
      </c>
      <c r="N312" s="35"/>
      <c r="O312" s="92" t="s">
        <v>131</v>
      </c>
      <c r="P312" s="39"/>
      <c r="Q312" s="35"/>
      <c r="R312" s="35"/>
      <c r="S312" s="35"/>
      <c r="T312" s="40">
        <f t="shared" si="178"/>
        <v>0</v>
      </c>
      <c r="U312" s="35"/>
      <c r="V312" s="35"/>
      <c r="W312" s="35"/>
      <c r="X312" s="40">
        <f t="shared" si="179"/>
        <v>0</v>
      </c>
      <c r="Y312" s="35"/>
      <c r="Z312" s="113">
        <v>3077309</v>
      </c>
      <c r="AA312" s="35"/>
      <c r="AB312" s="40">
        <f t="shared" si="180"/>
        <v>3077309</v>
      </c>
      <c r="AC312" s="35"/>
      <c r="AD312" s="35"/>
      <c r="AE312" s="35"/>
      <c r="AF312" s="40">
        <f t="shared" si="181"/>
        <v>0</v>
      </c>
      <c r="AG312" s="40">
        <f>SUM(T312,X312,AB312,AF312)</f>
        <v>3077309</v>
      </c>
      <c r="AH312" s="41">
        <f t="shared" si="182"/>
        <v>6.3869797731150008E-2</v>
      </c>
      <c r="AI312" s="42">
        <f t="shared" si="183"/>
        <v>1.6979946470942896E-3</v>
      </c>
    </row>
    <row r="313" spans="1:35" outlineLevel="1">
      <c r="A313" s="16">
        <v>4</v>
      </c>
      <c r="B313" s="79" t="s">
        <v>378</v>
      </c>
      <c r="C313" s="81">
        <v>41870</v>
      </c>
      <c r="D313" s="78" t="s">
        <v>373</v>
      </c>
      <c r="E313" s="254"/>
      <c r="F313" s="79" t="s">
        <v>109</v>
      </c>
      <c r="G313" s="96">
        <v>41870</v>
      </c>
      <c r="H313" s="96">
        <v>42185</v>
      </c>
      <c r="I313" s="223"/>
      <c r="J313" s="99">
        <v>3000000</v>
      </c>
      <c r="K313" s="39"/>
      <c r="L313" s="112">
        <v>167</v>
      </c>
      <c r="M313" s="112">
        <v>167</v>
      </c>
      <c r="N313" s="35"/>
      <c r="O313" s="92" t="s">
        <v>131</v>
      </c>
      <c r="P313" s="39"/>
      <c r="Q313" s="35"/>
      <c r="R313" s="35"/>
      <c r="S313" s="35"/>
      <c r="T313" s="40">
        <f t="shared" si="178"/>
        <v>0</v>
      </c>
      <c r="U313" s="35"/>
      <c r="V313" s="35"/>
      <c r="W313" s="35"/>
      <c r="X313" s="40">
        <f t="shared" si="179"/>
        <v>0</v>
      </c>
      <c r="Y313" s="35"/>
      <c r="Z313" s="113">
        <v>3000000</v>
      </c>
      <c r="AA313" s="35"/>
      <c r="AB313" s="40">
        <f t="shared" si="180"/>
        <v>3000000</v>
      </c>
      <c r="AC313" s="35"/>
      <c r="AD313" s="35"/>
      <c r="AE313" s="35"/>
      <c r="AF313" s="40">
        <f t="shared" si="181"/>
        <v>0</v>
      </c>
      <c r="AG313" s="40">
        <f>SUM(T313,X313,AB313,AF313)</f>
        <v>3000000</v>
      </c>
      <c r="AH313" s="41">
        <f t="shared" si="182"/>
        <v>6.2265243169746694E-2</v>
      </c>
      <c r="AI313" s="42">
        <f t="shared" si="183"/>
        <v>1.6553371602536077E-3</v>
      </c>
    </row>
    <row r="314" spans="1:35" ht="22.5" outlineLevel="1">
      <c r="A314" s="16">
        <v>5</v>
      </c>
      <c r="B314" s="120" t="s">
        <v>379</v>
      </c>
      <c r="C314" s="121">
        <v>41870</v>
      </c>
      <c r="D314" s="122" t="s">
        <v>374</v>
      </c>
      <c r="E314" s="254"/>
      <c r="F314" s="120" t="s">
        <v>109</v>
      </c>
      <c r="G314" s="146">
        <v>41870</v>
      </c>
      <c r="H314" s="146">
        <v>42185</v>
      </c>
      <c r="I314" s="223"/>
      <c r="J314" s="99">
        <v>6896521</v>
      </c>
      <c r="K314" s="39"/>
      <c r="L314" s="112">
        <v>336</v>
      </c>
      <c r="M314" s="112">
        <v>336</v>
      </c>
      <c r="N314" s="35"/>
      <c r="O314" s="92" t="s">
        <v>131</v>
      </c>
      <c r="P314" s="39"/>
      <c r="Q314" s="35"/>
      <c r="R314" s="35"/>
      <c r="S314" s="35"/>
      <c r="T314" s="40">
        <f t="shared" si="178"/>
        <v>0</v>
      </c>
      <c r="U314" s="35"/>
      <c r="V314" s="35"/>
      <c r="W314" s="35"/>
      <c r="X314" s="40">
        <f t="shared" si="179"/>
        <v>0</v>
      </c>
      <c r="Y314" s="35"/>
      <c r="Z314" s="113">
        <v>6896521</v>
      </c>
      <c r="AA314" s="35"/>
      <c r="AB314" s="40">
        <f t="shared" si="180"/>
        <v>6896521</v>
      </c>
      <c r="AC314" s="35"/>
      <c r="AD314" s="35"/>
      <c r="AE314" s="35"/>
      <c r="AF314" s="40">
        <f t="shared" si="181"/>
        <v>0</v>
      </c>
      <c r="AG314" s="40">
        <f>SUM(T314,X314,AB314,AF314)</f>
        <v>6896521</v>
      </c>
      <c r="AH314" s="41">
        <f t="shared" si="182"/>
        <v>0.14313785236342155</v>
      </c>
      <c r="AI314" s="42">
        <f t="shared" si="183"/>
        <v>3.8053558292564568E-3</v>
      </c>
    </row>
    <row r="315" spans="1:35" ht="22.5" outlineLevel="1">
      <c r="A315" s="16">
        <v>6</v>
      </c>
      <c r="B315" s="92" t="s">
        <v>986</v>
      </c>
      <c r="C315" s="82">
        <v>41940</v>
      </c>
      <c r="D315" s="101" t="s">
        <v>987</v>
      </c>
      <c r="E315" s="254"/>
      <c r="F315" s="92" t="s">
        <v>109</v>
      </c>
      <c r="G315" s="96">
        <v>41942</v>
      </c>
      <c r="H315" s="96">
        <v>42185</v>
      </c>
      <c r="I315" s="223"/>
      <c r="J315" s="99">
        <v>3000000</v>
      </c>
      <c r="K315" s="129"/>
      <c r="L315" s="112">
        <v>70</v>
      </c>
      <c r="M315" s="112">
        <v>70</v>
      </c>
      <c r="N315" s="35"/>
      <c r="O315" s="92" t="s">
        <v>131</v>
      </c>
      <c r="P315" s="129"/>
      <c r="Q315" s="35"/>
      <c r="R315" s="35"/>
      <c r="S315" s="35"/>
      <c r="T315" s="40">
        <f t="shared" si="178"/>
        <v>0</v>
      </c>
      <c r="U315" s="35"/>
      <c r="V315" s="35"/>
      <c r="W315" s="35"/>
      <c r="X315" s="40">
        <f t="shared" si="179"/>
        <v>0</v>
      </c>
      <c r="Y315" s="35"/>
      <c r="Z315" s="113"/>
      <c r="AA315" s="35"/>
      <c r="AB315" s="40">
        <f t="shared" si="180"/>
        <v>0</v>
      </c>
      <c r="AC315" s="35">
        <v>3000000</v>
      </c>
      <c r="AD315" s="35"/>
      <c r="AE315" s="35"/>
      <c r="AF315" s="40">
        <f t="shared" si="181"/>
        <v>3000000</v>
      </c>
      <c r="AG315" s="40">
        <f t="shared" ref="AG315:AG319" si="184">SUM(T315,X315,AB315,AF315)</f>
        <v>3000000</v>
      </c>
      <c r="AH315" s="41">
        <f t="shared" ref="AH315:AH316" si="185">IF(ISERROR(AG315/$I$309),0,AG315/$I$309)</f>
        <v>6.2265243169746694E-2</v>
      </c>
      <c r="AI315" s="42">
        <f t="shared" ref="AI315:AI316" si="186">IF(ISERROR(AG315/$AG$382),"-",AG315/$AG$382)</f>
        <v>1.6553371602536077E-3</v>
      </c>
    </row>
    <row r="316" spans="1:35" outlineLevel="1">
      <c r="A316" s="124">
        <v>7</v>
      </c>
      <c r="B316" s="92" t="s">
        <v>988</v>
      </c>
      <c r="C316" s="82">
        <v>41908</v>
      </c>
      <c r="D316" s="101" t="s">
        <v>989</v>
      </c>
      <c r="E316" s="254"/>
      <c r="F316" s="92" t="s">
        <v>109</v>
      </c>
      <c r="G316" s="96">
        <v>41921</v>
      </c>
      <c r="H316" s="96">
        <v>42185</v>
      </c>
      <c r="I316" s="223"/>
      <c r="J316" s="99">
        <v>3000000</v>
      </c>
      <c r="K316" s="129"/>
      <c r="L316" s="112">
        <v>17</v>
      </c>
      <c r="M316" s="112">
        <v>17</v>
      </c>
      <c r="N316" s="35"/>
      <c r="O316" s="92" t="s">
        <v>131</v>
      </c>
      <c r="P316" s="129"/>
      <c r="Q316" s="35"/>
      <c r="R316" s="35"/>
      <c r="S316" s="35"/>
      <c r="T316" s="40">
        <f t="shared" si="178"/>
        <v>0</v>
      </c>
      <c r="U316" s="35"/>
      <c r="V316" s="35"/>
      <c r="W316" s="35"/>
      <c r="X316" s="40">
        <f t="shared" si="179"/>
        <v>0</v>
      </c>
      <c r="Y316" s="35"/>
      <c r="Z316" s="113"/>
      <c r="AA316" s="35"/>
      <c r="AB316" s="40">
        <f t="shared" si="180"/>
        <v>0</v>
      </c>
      <c r="AC316" s="35">
        <v>3000000</v>
      </c>
      <c r="AD316" s="35"/>
      <c r="AE316" s="35"/>
      <c r="AF316" s="40">
        <f t="shared" si="181"/>
        <v>3000000</v>
      </c>
      <c r="AG316" s="40">
        <f t="shared" si="184"/>
        <v>3000000</v>
      </c>
      <c r="AH316" s="41">
        <f t="shared" si="185"/>
        <v>6.2265243169746694E-2</v>
      </c>
      <c r="AI316" s="42">
        <f t="shared" si="186"/>
        <v>1.6553371602536077E-3</v>
      </c>
    </row>
    <row r="317" spans="1:35" outlineLevel="1">
      <c r="A317" s="124">
        <v>8</v>
      </c>
      <c r="B317" s="92" t="s">
        <v>511</v>
      </c>
      <c r="C317" s="82">
        <v>41989</v>
      </c>
      <c r="D317" s="101" t="s">
        <v>1064</v>
      </c>
      <c r="E317" s="254"/>
      <c r="F317" s="92" t="s">
        <v>109</v>
      </c>
      <c r="G317" s="96"/>
      <c r="H317" s="96"/>
      <c r="I317" s="223"/>
      <c r="J317" s="99">
        <v>15132706</v>
      </c>
      <c r="K317" s="129"/>
      <c r="L317" s="112"/>
      <c r="M317" s="112"/>
      <c r="N317" s="35"/>
      <c r="O317" s="92" t="s">
        <v>131</v>
      </c>
      <c r="P317" s="129"/>
      <c r="Q317" s="35"/>
      <c r="R317" s="35"/>
      <c r="S317" s="35"/>
      <c r="T317" s="40">
        <f t="shared" si="178"/>
        <v>0</v>
      </c>
      <c r="U317" s="35"/>
      <c r="V317" s="35"/>
      <c r="W317" s="35"/>
      <c r="X317" s="40">
        <f t="shared" si="179"/>
        <v>0</v>
      </c>
      <c r="Y317" s="35"/>
      <c r="Z317" s="113"/>
      <c r="AA317" s="35"/>
      <c r="AB317" s="40">
        <f t="shared" si="180"/>
        <v>0</v>
      </c>
      <c r="AC317" s="35"/>
      <c r="AD317" s="35"/>
      <c r="AE317" s="99">
        <v>15132706</v>
      </c>
      <c r="AF317" s="40">
        <f t="shared" si="181"/>
        <v>15132706</v>
      </c>
      <c r="AG317" s="40">
        <f t="shared" si="184"/>
        <v>15132706</v>
      </c>
      <c r="AH317" s="41">
        <f t="shared" ref="AH317:AH319" si="187">IF(ISERROR(AG317/$I$309),0,AG317/$I$309)</f>
        <v>0.31408053963542826</v>
      </c>
      <c r="AI317" s="42">
        <f t="shared" ref="AI317:AI319" si="188">IF(ISERROR(AG317/$AG$382),"-",AG317/$AG$382)</f>
        <v>8.3499101923309102E-3</v>
      </c>
    </row>
    <row r="318" spans="1:35" outlineLevel="1">
      <c r="A318" s="124">
        <v>9</v>
      </c>
      <c r="B318" s="92" t="s">
        <v>511</v>
      </c>
      <c r="C318" s="82">
        <v>41989</v>
      </c>
      <c r="D318" s="101" t="s">
        <v>1169</v>
      </c>
      <c r="E318" s="254"/>
      <c r="F318" s="92" t="s">
        <v>109</v>
      </c>
      <c r="G318" s="96"/>
      <c r="H318" s="96"/>
      <c r="I318" s="223"/>
      <c r="J318" s="99">
        <v>3000000</v>
      </c>
      <c r="K318" s="129"/>
      <c r="L318" s="112"/>
      <c r="M318" s="112"/>
      <c r="N318" s="35"/>
      <c r="O318" s="92" t="s">
        <v>131</v>
      </c>
      <c r="P318" s="129"/>
      <c r="Q318" s="35"/>
      <c r="R318" s="35"/>
      <c r="S318" s="35"/>
      <c r="T318" s="40">
        <f t="shared" si="178"/>
        <v>0</v>
      </c>
      <c r="U318" s="35"/>
      <c r="V318" s="35"/>
      <c r="W318" s="35"/>
      <c r="X318" s="40">
        <f t="shared" si="179"/>
        <v>0</v>
      </c>
      <c r="Y318" s="35"/>
      <c r="Z318" s="113"/>
      <c r="AA318" s="35"/>
      <c r="AB318" s="40">
        <f t="shared" si="180"/>
        <v>0</v>
      </c>
      <c r="AC318" s="35"/>
      <c r="AD318" s="35"/>
      <c r="AE318" s="99">
        <v>3000000</v>
      </c>
      <c r="AF318" s="40">
        <f t="shared" si="181"/>
        <v>3000000</v>
      </c>
      <c r="AG318" s="40">
        <f t="shared" si="184"/>
        <v>3000000</v>
      </c>
      <c r="AH318" s="41">
        <f t="shared" si="187"/>
        <v>6.2265243169746694E-2</v>
      </c>
      <c r="AI318" s="42">
        <f t="shared" si="188"/>
        <v>1.6553371602536077E-3</v>
      </c>
    </row>
    <row r="319" spans="1:35" outlineLevel="1">
      <c r="A319" s="124">
        <v>10</v>
      </c>
      <c r="B319" s="92" t="s">
        <v>511</v>
      </c>
      <c r="C319" s="82">
        <v>41989</v>
      </c>
      <c r="D319" s="101" t="s">
        <v>1186</v>
      </c>
      <c r="E319" s="255"/>
      <c r="F319" s="92" t="s">
        <v>109</v>
      </c>
      <c r="G319" s="96"/>
      <c r="H319" s="96"/>
      <c r="I319" s="180"/>
      <c r="J319" s="99">
        <v>4015842</v>
      </c>
      <c r="K319" s="129"/>
      <c r="L319" s="112"/>
      <c r="M319" s="112"/>
      <c r="N319" s="35"/>
      <c r="O319" s="92" t="s">
        <v>131</v>
      </c>
      <c r="P319" s="129"/>
      <c r="Q319" s="35"/>
      <c r="R319" s="35"/>
      <c r="S319" s="35"/>
      <c r="T319" s="40">
        <f t="shared" si="178"/>
        <v>0</v>
      </c>
      <c r="U319" s="35"/>
      <c r="V319" s="35"/>
      <c r="W319" s="35"/>
      <c r="X319" s="40">
        <f t="shared" si="179"/>
        <v>0</v>
      </c>
      <c r="Y319" s="35"/>
      <c r="Z319" s="113"/>
      <c r="AA319" s="35"/>
      <c r="AB319" s="40">
        <f t="shared" si="180"/>
        <v>0</v>
      </c>
      <c r="AC319" s="35"/>
      <c r="AD319" s="35"/>
      <c r="AE319" s="99">
        <v>4015842</v>
      </c>
      <c r="AF319" s="40">
        <f t="shared" si="181"/>
        <v>4015842</v>
      </c>
      <c r="AG319" s="40">
        <f t="shared" si="184"/>
        <v>4015842</v>
      </c>
      <c r="AH319" s="41">
        <f t="shared" si="187"/>
        <v>8.3349126220427311E-2</v>
      </c>
      <c r="AI319" s="42">
        <f t="shared" si="188"/>
        <v>2.2158574974357227E-3</v>
      </c>
    </row>
    <row r="320" spans="1:35" ht="12.75" customHeight="1">
      <c r="A320" s="181" t="s">
        <v>72</v>
      </c>
      <c r="B320" s="182"/>
      <c r="C320" s="182"/>
      <c r="D320" s="182"/>
      <c r="E320" s="182"/>
      <c r="F320" s="182"/>
      <c r="G320" s="182"/>
      <c r="H320" s="183"/>
      <c r="I320" s="55">
        <f>SUM(I309:I309)</f>
        <v>48180973</v>
      </c>
      <c r="J320" s="55">
        <f>SUM(J310:J319)</f>
        <v>48180973</v>
      </c>
      <c r="K320" s="56"/>
      <c r="L320" s="55">
        <f>SUM(L310:L316)</f>
        <v>967</v>
      </c>
      <c r="M320" s="55">
        <f>SUM(M310:M316)</f>
        <v>967</v>
      </c>
      <c r="N320" s="55">
        <f>SUM(N310:N310)</f>
        <v>0</v>
      </c>
      <c r="O320" s="57"/>
      <c r="P320" s="59"/>
      <c r="Q320" s="55">
        <f t="shared" ref="Q320:W320" si="189">SUM(Q310:Q310)</f>
        <v>0</v>
      </c>
      <c r="R320" s="55">
        <f t="shared" si="189"/>
        <v>0</v>
      </c>
      <c r="S320" s="55">
        <f t="shared" si="189"/>
        <v>0</v>
      </c>
      <c r="T320" s="60">
        <f>SUM(T310:T314)</f>
        <v>0</v>
      </c>
      <c r="U320" s="55">
        <f t="shared" si="189"/>
        <v>0</v>
      </c>
      <c r="V320" s="55">
        <f t="shared" si="189"/>
        <v>0</v>
      </c>
      <c r="W320" s="55">
        <f t="shared" si="189"/>
        <v>0</v>
      </c>
      <c r="X320" s="60">
        <f>SUM(X310:X314)</f>
        <v>0</v>
      </c>
      <c r="Y320" s="55">
        <f>SUM(Y310:Y314)</f>
        <v>0</v>
      </c>
      <c r="Z320" s="55">
        <f t="shared" ref="Z320:AA320" si="190">SUM(Z310:Z314)</f>
        <v>20032425</v>
      </c>
      <c r="AA320" s="55">
        <f t="shared" si="190"/>
        <v>0</v>
      </c>
      <c r="AB320" s="60">
        <f>SUM(AB310:AB314)</f>
        <v>20032425</v>
      </c>
      <c r="AC320" s="55">
        <f>SUM(AC310:AC319)</f>
        <v>6000000</v>
      </c>
      <c r="AD320" s="55">
        <f t="shared" ref="AD320:AE320" si="191">SUM(AD310:AD319)</f>
        <v>0</v>
      </c>
      <c r="AE320" s="55">
        <f t="shared" si="191"/>
        <v>22148548</v>
      </c>
      <c r="AF320" s="60">
        <f>SUM(AF310:AF319)</f>
        <v>28148548</v>
      </c>
      <c r="AG320" s="53">
        <f>SUM(AG310:AG319)</f>
        <v>48180973</v>
      </c>
      <c r="AH320" s="54">
        <f>IF(ISERROR(AG320/I320),0,AG320/I320)</f>
        <v>1</v>
      </c>
      <c r="AI320" s="54">
        <f>IF(ISERROR(AG320/$AG$382),0,AG320/$AG$382)</f>
        <v>2.6585251674691914E-2</v>
      </c>
    </row>
    <row r="321" spans="1:35" ht="12.75" customHeight="1">
      <c r="A321" s="36"/>
      <c r="B321" s="187" t="s">
        <v>20</v>
      </c>
      <c r="C321" s="188"/>
      <c r="D321" s="189"/>
      <c r="E321" s="18"/>
      <c r="F321" s="19"/>
      <c r="G321" s="20"/>
      <c r="H321" s="20"/>
      <c r="I321" s="179">
        <v>43532867</v>
      </c>
      <c r="J321" s="22"/>
      <c r="K321" s="115"/>
      <c r="L321" s="24"/>
      <c r="M321" s="24"/>
      <c r="N321" s="24"/>
      <c r="O321" s="19"/>
      <c r="P321" s="25"/>
      <c r="Q321" s="22"/>
      <c r="R321" s="22"/>
      <c r="S321" s="22"/>
      <c r="T321" s="22"/>
      <c r="U321" s="22"/>
      <c r="V321" s="22"/>
      <c r="W321" s="22"/>
      <c r="X321" s="22"/>
      <c r="Y321" s="22"/>
      <c r="Z321" s="22"/>
      <c r="AA321" s="22"/>
      <c r="AB321" s="22"/>
      <c r="AC321" s="22"/>
      <c r="AD321" s="22"/>
      <c r="AE321" s="22"/>
      <c r="AF321" s="22"/>
      <c r="AG321" s="22"/>
      <c r="AH321" s="26"/>
      <c r="AI321" s="26"/>
    </row>
    <row r="322" spans="1:35" outlineLevel="1">
      <c r="A322" s="16">
        <v>1</v>
      </c>
      <c r="B322" s="79" t="s">
        <v>382</v>
      </c>
      <c r="C322" s="81">
        <v>41879</v>
      </c>
      <c r="D322" s="78" t="s">
        <v>380</v>
      </c>
      <c r="E322" s="253" t="s">
        <v>117</v>
      </c>
      <c r="F322" s="114" t="s">
        <v>109</v>
      </c>
      <c r="G322" s="96">
        <v>41880</v>
      </c>
      <c r="H322" s="96">
        <v>42093</v>
      </c>
      <c r="I322" s="223"/>
      <c r="J322" s="117">
        <v>25532867</v>
      </c>
      <c r="K322" s="226" t="s">
        <v>384</v>
      </c>
      <c r="L322" s="116">
        <v>811</v>
      </c>
      <c r="M322" s="116">
        <v>811</v>
      </c>
      <c r="N322" s="116"/>
      <c r="O322" s="92" t="s">
        <v>131</v>
      </c>
      <c r="P322" s="39"/>
      <c r="Q322" s="35"/>
      <c r="R322" s="35"/>
      <c r="S322" s="35"/>
      <c r="T322" s="40">
        <f>SUM(Q322:S322)</f>
        <v>0</v>
      </c>
      <c r="U322" s="35"/>
      <c r="V322" s="35"/>
      <c r="W322" s="35"/>
      <c r="X322" s="40">
        <f>SUM(U322:W322)</f>
        <v>0</v>
      </c>
      <c r="Y322" s="35"/>
      <c r="Z322" s="118">
        <v>25532867</v>
      </c>
      <c r="AA322" s="35"/>
      <c r="AB322" s="40">
        <f>SUM(Y322:AA322)</f>
        <v>25532867</v>
      </c>
      <c r="AC322" s="35"/>
      <c r="AD322" s="35"/>
      <c r="AE322" s="35"/>
      <c r="AF322" s="40">
        <f>SUM(AC322:AE322)</f>
        <v>0</v>
      </c>
      <c r="AG322" s="40">
        <f>SUM(T322,X322,AB322,AF322)</f>
        <v>25532867</v>
      </c>
      <c r="AH322" s="41">
        <f>IF(ISERROR(AG322/I321),0,AG322/I321)</f>
        <v>0.58651930735460178</v>
      </c>
      <c r="AI322" s="42">
        <f>IF(ISERROR(AG322/$AG$382),"-",AG322/$AG$382)</f>
        <v>1.4088501184304349E-2</v>
      </c>
    </row>
    <row r="323" spans="1:35" ht="22.5" outlineLevel="1">
      <c r="A323" s="16">
        <v>2</v>
      </c>
      <c r="B323" s="120" t="s">
        <v>383</v>
      </c>
      <c r="C323" s="121">
        <v>41862</v>
      </c>
      <c r="D323" s="122" t="s">
        <v>381</v>
      </c>
      <c r="E323" s="254"/>
      <c r="F323" s="120" t="s">
        <v>109</v>
      </c>
      <c r="G323" s="146">
        <v>41863</v>
      </c>
      <c r="H323" s="146">
        <v>42093</v>
      </c>
      <c r="I323" s="223"/>
      <c r="J323" s="148">
        <v>6000000</v>
      </c>
      <c r="K323" s="227"/>
      <c r="L323" s="116">
        <v>8</v>
      </c>
      <c r="M323" s="116">
        <v>8</v>
      </c>
      <c r="N323" s="35"/>
      <c r="O323" s="92" t="s">
        <v>131</v>
      </c>
      <c r="P323" s="39"/>
      <c r="Q323" s="35"/>
      <c r="R323" s="35"/>
      <c r="S323" s="35"/>
      <c r="T323" s="40">
        <f>SUM(Q323:S323)</f>
        <v>0</v>
      </c>
      <c r="U323" s="35"/>
      <c r="V323" s="35"/>
      <c r="W323" s="35"/>
      <c r="X323" s="40">
        <f>SUM(U323:W323)</f>
        <v>0</v>
      </c>
      <c r="Y323" s="35"/>
      <c r="Z323" s="35">
        <v>6000000</v>
      </c>
      <c r="AA323" s="35"/>
      <c r="AB323" s="40">
        <f>SUM(Y323:AA323)</f>
        <v>6000000</v>
      </c>
      <c r="AC323" s="35"/>
      <c r="AD323" s="35"/>
      <c r="AE323" s="35"/>
      <c r="AF323" s="40">
        <f>SUM(AC323:AE323)</f>
        <v>0</v>
      </c>
      <c r="AG323" s="40">
        <f>SUM(T323,X323,AB323,AF323)</f>
        <v>6000000</v>
      </c>
      <c r="AH323" s="41">
        <f>IF(ISERROR(AG323/I321),0,AG323/I321)</f>
        <v>0.13782689754846608</v>
      </c>
      <c r="AI323" s="42">
        <f>IF(ISERROR(AG323/$AG$382),"-",AG323/$AG$382)</f>
        <v>3.3106743205072154E-3</v>
      </c>
    </row>
    <row r="324" spans="1:35" ht="22.5" outlineLevel="1">
      <c r="A324" s="16">
        <v>3</v>
      </c>
      <c r="B324" s="92" t="s">
        <v>495</v>
      </c>
      <c r="C324" s="82">
        <v>41957</v>
      </c>
      <c r="D324" s="101" t="s">
        <v>1111</v>
      </c>
      <c r="E324" s="254"/>
      <c r="F324" s="92" t="s">
        <v>109</v>
      </c>
      <c r="G324" s="96">
        <v>41957</v>
      </c>
      <c r="H324" s="96">
        <v>42093</v>
      </c>
      <c r="I324" s="223"/>
      <c r="J324" s="99">
        <v>6000000</v>
      </c>
      <c r="K324" s="227"/>
      <c r="L324" s="116"/>
      <c r="M324" s="116"/>
      <c r="N324" s="35"/>
      <c r="O324" s="92" t="s">
        <v>131</v>
      </c>
      <c r="P324" s="39"/>
      <c r="Q324" s="35"/>
      <c r="R324" s="35"/>
      <c r="S324" s="35"/>
      <c r="T324" s="40">
        <f t="shared" ref="T324:T325" si="192">SUM(Q324:S324)</f>
        <v>0</v>
      </c>
      <c r="U324" s="35"/>
      <c r="V324" s="35"/>
      <c r="W324" s="35"/>
      <c r="X324" s="40">
        <f t="shared" ref="X324:X325" si="193">SUM(U324:W324)</f>
        <v>0</v>
      </c>
      <c r="Y324" s="35"/>
      <c r="Z324" s="35"/>
      <c r="AA324" s="35"/>
      <c r="AB324" s="40">
        <f t="shared" ref="AB324:AB325" si="194">SUM(Y324:AA324)</f>
        <v>0</v>
      </c>
      <c r="AC324" s="35"/>
      <c r="AD324" s="99">
        <v>6000000</v>
      </c>
      <c r="AE324" s="35"/>
      <c r="AF324" s="40">
        <f t="shared" ref="AF324:AF325" si="195">SUM(AC324:AE324)</f>
        <v>6000000</v>
      </c>
      <c r="AG324" s="40">
        <f t="shared" ref="AG324:AG325" si="196">SUM(T324,X324,AB324,AF324)</f>
        <v>6000000</v>
      </c>
      <c r="AH324" s="41">
        <f>IF(ISERROR(AG324/I321),0,AG324/I321)</f>
        <v>0.13782689754846608</v>
      </c>
      <c r="AI324" s="42">
        <f t="shared" ref="AI324:AI325" si="197">IF(ISERROR(AG324/$AG$382),"-",AG324/$AG$382)</f>
        <v>3.3106743205072154E-3</v>
      </c>
    </row>
    <row r="325" spans="1:35" outlineLevel="1">
      <c r="A325" s="16">
        <v>4</v>
      </c>
      <c r="B325" s="92" t="s">
        <v>1112</v>
      </c>
      <c r="C325" s="82">
        <v>41971</v>
      </c>
      <c r="D325" s="101" t="s">
        <v>1113</v>
      </c>
      <c r="E325" s="255"/>
      <c r="F325" s="92" t="s">
        <v>109</v>
      </c>
      <c r="G325" s="96">
        <v>41971</v>
      </c>
      <c r="H325" s="96">
        <v>42093</v>
      </c>
      <c r="I325" s="180"/>
      <c r="J325" s="99">
        <v>6000000</v>
      </c>
      <c r="K325" s="228"/>
      <c r="L325" s="116"/>
      <c r="M325" s="116"/>
      <c r="N325" s="35"/>
      <c r="O325" s="92" t="s">
        <v>131</v>
      </c>
      <c r="P325" s="39"/>
      <c r="Q325" s="35"/>
      <c r="R325" s="35"/>
      <c r="S325" s="35"/>
      <c r="T325" s="40">
        <f t="shared" si="192"/>
        <v>0</v>
      </c>
      <c r="U325" s="35"/>
      <c r="V325" s="35"/>
      <c r="W325" s="35"/>
      <c r="X325" s="40">
        <f t="shared" si="193"/>
        <v>0</v>
      </c>
      <c r="Y325" s="35"/>
      <c r="Z325" s="35"/>
      <c r="AA325" s="35"/>
      <c r="AB325" s="40">
        <f t="shared" si="194"/>
        <v>0</v>
      </c>
      <c r="AC325" s="35"/>
      <c r="AD325" s="99">
        <v>6000000</v>
      </c>
      <c r="AE325" s="35"/>
      <c r="AF325" s="40">
        <f t="shared" si="195"/>
        <v>6000000</v>
      </c>
      <c r="AG325" s="40">
        <f t="shared" si="196"/>
        <v>6000000</v>
      </c>
      <c r="AH325" s="41">
        <f>IF(ISERROR(AG325/I321),0,AG325/I321)</f>
        <v>0.13782689754846608</v>
      </c>
      <c r="AI325" s="42">
        <f t="shared" si="197"/>
        <v>3.3106743205072154E-3</v>
      </c>
    </row>
    <row r="326" spans="1:35" ht="12.75" customHeight="1">
      <c r="A326" s="181" t="s">
        <v>73</v>
      </c>
      <c r="B326" s="182"/>
      <c r="C326" s="182"/>
      <c r="D326" s="182"/>
      <c r="E326" s="182"/>
      <c r="F326" s="182"/>
      <c r="G326" s="182"/>
      <c r="H326" s="183"/>
      <c r="I326" s="55">
        <f>SUM(I321:I321)</f>
        <v>43532867</v>
      </c>
      <c r="J326" s="55">
        <f>SUM(J322:J325)</f>
        <v>43532867</v>
      </c>
      <c r="K326" s="56"/>
      <c r="L326" s="55">
        <f>SUM(L322:L323)</f>
        <v>819</v>
      </c>
      <c r="M326" s="55">
        <f>SUM(M322:M323)</f>
        <v>819</v>
      </c>
      <c r="N326" s="55">
        <f>SUM(N322:N322)</f>
        <v>0</v>
      </c>
      <c r="O326" s="57"/>
      <c r="P326" s="59"/>
      <c r="Q326" s="55">
        <f t="shared" ref="Q326:X326" si="198">SUM(Q322:Q322)</f>
        <v>0</v>
      </c>
      <c r="R326" s="55">
        <f t="shared" si="198"/>
        <v>0</v>
      </c>
      <c r="S326" s="55">
        <f t="shared" si="198"/>
        <v>0</v>
      </c>
      <c r="T326" s="60">
        <f t="shared" si="198"/>
        <v>0</v>
      </c>
      <c r="U326" s="55">
        <f t="shared" si="198"/>
        <v>0</v>
      </c>
      <c r="V326" s="55">
        <f t="shared" si="198"/>
        <v>0</v>
      </c>
      <c r="W326" s="55">
        <f t="shared" si="198"/>
        <v>0</v>
      </c>
      <c r="X326" s="60">
        <f t="shared" si="198"/>
        <v>0</v>
      </c>
      <c r="Y326" s="55">
        <f>SUM(Y322:Y323)</f>
        <v>0</v>
      </c>
      <c r="Z326" s="55">
        <f>SUM(Z322:Z323)</f>
        <v>31532867</v>
      </c>
      <c r="AA326" s="55">
        <f>SUM(AA322:AA323)</f>
        <v>0</v>
      </c>
      <c r="AB326" s="60">
        <f>SUM(AB322:AB323)</f>
        <v>31532867</v>
      </c>
      <c r="AC326" s="55">
        <f>SUM(AC322:AC325)</f>
        <v>0</v>
      </c>
      <c r="AD326" s="55">
        <f t="shared" ref="AD326:AE326" si="199">SUM(AD322:AD325)</f>
        <v>12000000</v>
      </c>
      <c r="AE326" s="55">
        <f t="shared" si="199"/>
        <v>0</v>
      </c>
      <c r="AF326" s="60">
        <f>SUM(AF322:AF325)</f>
        <v>12000000</v>
      </c>
      <c r="AG326" s="53">
        <f>SUM(AG322:AG325)</f>
        <v>43532867</v>
      </c>
      <c r="AH326" s="54">
        <f>IF(ISERROR(AG326/I326),0,AG326/I326)</f>
        <v>1</v>
      </c>
      <c r="AI326" s="54">
        <f>IF(ISERROR(AG326/$AG$382),0,AG326/$AG$382)</f>
        <v>2.4020524145825995E-2</v>
      </c>
    </row>
    <row r="327" spans="1:35" ht="12.75" customHeight="1">
      <c r="A327" s="36"/>
      <c r="B327" s="187" t="s">
        <v>19</v>
      </c>
      <c r="C327" s="188"/>
      <c r="D327" s="189"/>
      <c r="E327" s="18"/>
      <c r="F327" s="19"/>
      <c r="G327" s="20"/>
      <c r="H327" s="20"/>
      <c r="I327" s="179">
        <v>449455217</v>
      </c>
      <c r="J327" s="22"/>
      <c r="K327" s="23"/>
      <c r="L327" s="24"/>
      <c r="M327" s="24"/>
      <c r="N327" s="24"/>
      <c r="O327" s="19"/>
      <c r="P327" s="25"/>
      <c r="Q327" s="22"/>
      <c r="R327" s="22"/>
      <c r="S327" s="22"/>
      <c r="T327" s="22"/>
      <c r="U327" s="22"/>
      <c r="V327" s="22"/>
      <c r="W327" s="22"/>
      <c r="X327" s="22"/>
      <c r="Y327" s="22"/>
      <c r="Z327" s="22"/>
      <c r="AA327" s="22"/>
      <c r="AB327" s="22"/>
      <c r="AC327" s="22"/>
      <c r="AD327" s="22"/>
      <c r="AE327" s="22"/>
      <c r="AF327" s="22"/>
      <c r="AG327" s="22"/>
      <c r="AH327" s="26"/>
      <c r="AI327" s="26"/>
    </row>
    <row r="328" spans="1:35" outlineLevel="1">
      <c r="A328" s="16">
        <v>1</v>
      </c>
      <c r="B328" s="79" t="s">
        <v>385</v>
      </c>
      <c r="C328" s="81">
        <v>41873</v>
      </c>
      <c r="D328" s="78" t="s">
        <v>427</v>
      </c>
      <c r="E328" s="244" t="s">
        <v>117</v>
      </c>
      <c r="F328" s="79" t="s">
        <v>109</v>
      </c>
      <c r="G328" s="96">
        <v>41873</v>
      </c>
      <c r="H328" s="96"/>
      <c r="I328" s="223"/>
      <c r="J328" s="117">
        <v>3000000</v>
      </c>
      <c r="K328" s="39"/>
      <c r="L328" s="102"/>
      <c r="M328" s="102"/>
      <c r="N328" s="102"/>
      <c r="O328" s="92" t="s">
        <v>131</v>
      </c>
      <c r="P328" s="39"/>
      <c r="Q328" s="102"/>
      <c r="R328" s="102"/>
      <c r="S328" s="102"/>
      <c r="T328" s="22">
        <f>SUM(Q328:S328)</f>
        <v>0</v>
      </c>
      <c r="U328" s="102"/>
      <c r="V328" s="102"/>
      <c r="W328" s="102"/>
      <c r="X328" s="22">
        <f>SUM(U328:W328)</f>
        <v>0</v>
      </c>
      <c r="Y328" s="35"/>
      <c r="Z328" s="35">
        <v>3000000</v>
      </c>
      <c r="AA328" s="35"/>
      <c r="AB328" s="40">
        <f>SUM(Y328:AA328)</f>
        <v>3000000</v>
      </c>
      <c r="AC328" s="35"/>
      <c r="AD328" s="35"/>
      <c r="AE328" s="35"/>
      <c r="AF328" s="40">
        <f>SUM(AC328:AE328)</f>
        <v>0</v>
      </c>
      <c r="AG328" s="40">
        <f t="shared" ref="AG328:AG377" si="200">SUM(T328,X328,AB328,AF328)</f>
        <v>3000000</v>
      </c>
      <c r="AH328" s="41">
        <f>IF(ISERROR(AG328/$I$327),0,AG328/$I$327)</f>
        <v>6.6747473085844722E-3</v>
      </c>
      <c r="AI328" s="42">
        <f>IF(ISERROR(AG328/$AG$382),"-",AG328/$AG$382)</f>
        <v>1.6553371602536077E-3</v>
      </c>
    </row>
    <row r="329" spans="1:35" outlineLevel="1">
      <c r="A329" s="16">
        <v>2</v>
      </c>
      <c r="B329" s="79" t="s">
        <v>386</v>
      </c>
      <c r="C329" s="81">
        <v>41873</v>
      </c>
      <c r="D329" s="78" t="s">
        <v>428</v>
      </c>
      <c r="E329" s="245"/>
      <c r="F329" s="79" t="s">
        <v>109</v>
      </c>
      <c r="G329" s="96">
        <v>41873</v>
      </c>
      <c r="H329" s="96"/>
      <c r="I329" s="223"/>
      <c r="J329" s="117">
        <v>16482000</v>
      </c>
      <c r="K329" s="39"/>
      <c r="L329" s="102"/>
      <c r="M329" s="102"/>
      <c r="N329" s="102"/>
      <c r="O329" s="92" t="s">
        <v>131</v>
      </c>
      <c r="P329" s="39"/>
      <c r="Q329" s="102"/>
      <c r="R329" s="102"/>
      <c r="S329" s="102"/>
      <c r="T329" s="22">
        <f t="shared" ref="T329:T377" si="201">SUM(Q329:S329)</f>
        <v>0</v>
      </c>
      <c r="U329" s="102"/>
      <c r="V329" s="102"/>
      <c r="W329" s="102"/>
      <c r="X329" s="22">
        <f t="shared" ref="X329:X377" si="202">SUM(U329:W329)</f>
        <v>0</v>
      </c>
      <c r="Y329" s="35"/>
      <c r="Z329" s="35">
        <v>16482000</v>
      </c>
      <c r="AA329" s="35"/>
      <c r="AB329" s="40">
        <f t="shared" ref="AB329:AB377" si="203">SUM(Y329:AA329)</f>
        <v>16482000</v>
      </c>
      <c r="AC329" s="35"/>
      <c r="AD329" s="35"/>
      <c r="AE329" s="35"/>
      <c r="AF329" s="40">
        <f t="shared" ref="AF329:AF377" si="204">SUM(AC329:AE329)</f>
        <v>0</v>
      </c>
      <c r="AG329" s="40">
        <f t="shared" si="200"/>
        <v>16482000</v>
      </c>
      <c r="AH329" s="41">
        <f t="shared" ref="AH329:AH377" si="205">IF(ISERROR(AG329/$I$327),0,AG329/$I$327)</f>
        <v>3.6671061713363089E-2</v>
      </c>
      <c r="AI329" s="42">
        <f t="shared" ref="AI329:AI377" si="206">IF(ISERROR(AG329/$AG$382),"-",AG329/$AG$382)</f>
        <v>9.0944223584333208E-3</v>
      </c>
    </row>
    <row r="330" spans="1:35" ht="22.5" outlineLevel="1">
      <c r="A330" s="16">
        <v>3</v>
      </c>
      <c r="B330" s="79" t="s">
        <v>387</v>
      </c>
      <c r="C330" s="81">
        <v>41876</v>
      </c>
      <c r="D330" s="78" t="s">
        <v>429</v>
      </c>
      <c r="E330" s="245"/>
      <c r="F330" s="79" t="s">
        <v>109</v>
      </c>
      <c r="G330" s="96">
        <v>41876</v>
      </c>
      <c r="H330" s="96"/>
      <c r="I330" s="223"/>
      <c r="J330" s="117">
        <v>9553000</v>
      </c>
      <c r="K330" s="39"/>
      <c r="L330" s="102"/>
      <c r="M330" s="102"/>
      <c r="N330" s="102"/>
      <c r="O330" s="92" t="s">
        <v>131</v>
      </c>
      <c r="P330" s="39"/>
      <c r="Q330" s="102"/>
      <c r="R330" s="102"/>
      <c r="S330" s="102"/>
      <c r="T330" s="22">
        <f t="shared" si="201"/>
        <v>0</v>
      </c>
      <c r="U330" s="102"/>
      <c r="V330" s="102"/>
      <c r="W330" s="102"/>
      <c r="X330" s="22">
        <f t="shared" si="202"/>
        <v>0</v>
      </c>
      <c r="Y330" s="35"/>
      <c r="Z330" s="35">
        <v>9553000</v>
      </c>
      <c r="AA330" s="35"/>
      <c r="AB330" s="40">
        <f t="shared" si="203"/>
        <v>9553000</v>
      </c>
      <c r="AC330" s="35"/>
      <c r="AD330" s="35"/>
      <c r="AE330" s="35"/>
      <c r="AF330" s="40">
        <f t="shared" si="204"/>
        <v>0</v>
      </c>
      <c r="AG330" s="40">
        <f t="shared" si="200"/>
        <v>9553000</v>
      </c>
      <c r="AH330" s="41">
        <f t="shared" si="205"/>
        <v>2.1254620346302489E-2</v>
      </c>
      <c r="AI330" s="42">
        <f t="shared" si="206"/>
        <v>5.2711452973009049E-3</v>
      </c>
    </row>
    <row r="331" spans="1:35" ht="22.5" outlineLevel="1">
      <c r="A331" s="16">
        <v>4</v>
      </c>
      <c r="B331" s="79" t="s">
        <v>388</v>
      </c>
      <c r="C331" s="81">
        <v>41877</v>
      </c>
      <c r="D331" s="78" t="s">
        <v>430</v>
      </c>
      <c r="E331" s="245"/>
      <c r="F331" s="79" t="s">
        <v>109</v>
      </c>
      <c r="G331" s="96">
        <v>41877</v>
      </c>
      <c r="H331" s="96"/>
      <c r="I331" s="223"/>
      <c r="J331" s="117">
        <v>20336000</v>
      </c>
      <c r="K331" s="39"/>
      <c r="L331" s="102"/>
      <c r="M331" s="102"/>
      <c r="N331" s="102"/>
      <c r="O331" s="92" t="s">
        <v>131</v>
      </c>
      <c r="P331" s="39"/>
      <c r="Q331" s="102"/>
      <c r="R331" s="102"/>
      <c r="S331" s="102"/>
      <c r="T331" s="22">
        <f t="shared" si="201"/>
        <v>0</v>
      </c>
      <c r="U331" s="102"/>
      <c r="V331" s="102"/>
      <c r="W331" s="102"/>
      <c r="X331" s="22">
        <f t="shared" si="202"/>
        <v>0</v>
      </c>
      <c r="Y331" s="35"/>
      <c r="Z331" s="35">
        <v>20336000</v>
      </c>
      <c r="AA331" s="35"/>
      <c r="AB331" s="40">
        <f t="shared" si="203"/>
        <v>20336000</v>
      </c>
      <c r="AC331" s="35"/>
      <c r="AD331" s="35"/>
      <c r="AE331" s="35"/>
      <c r="AF331" s="40">
        <f t="shared" si="204"/>
        <v>0</v>
      </c>
      <c r="AG331" s="40">
        <f t="shared" si="200"/>
        <v>20336000</v>
      </c>
      <c r="AH331" s="41">
        <f t="shared" si="205"/>
        <v>4.5245887089124609E-2</v>
      </c>
      <c r="AI331" s="42">
        <f t="shared" si="206"/>
        <v>1.1220978830305789E-2</v>
      </c>
    </row>
    <row r="332" spans="1:35" outlineLevel="1">
      <c r="A332" s="16">
        <v>5</v>
      </c>
      <c r="B332" s="79" t="s">
        <v>389</v>
      </c>
      <c r="C332" s="81">
        <v>41877</v>
      </c>
      <c r="D332" s="78" t="s">
        <v>431</v>
      </c>
      <c r="E332" s="245"/>
      <c r="F332" s="79" t="s">
        <v>109</v>
      </c>
      <c r="G332" s="96">
        <v>41877</v>
      </c>
      <c r="H332" s="96"/>
      <c r="I332" s="223"/>
      <c r="J332" s="117">
        <v>11193000</v>
      </c>
      <c r="K332" s="39"/>
      <c r="L332" s="102"/>
      <c r="M332" s="102"/>
      <c r="N332" s="102"/>
      <c r="O332" s="92" t="s">
        <v>131</v>
      </c>
      <c r="P332" s="39"/>
      <c r="Q332" s="102"/>
      <c r="R332" s="102"/>
      <c r="S332" s="102"/>
      <c r="T332" s="22">
        <f t="shared" si="201"/>
        <v>0</v>
      </c>
      <c r="U332" s="102"/>
      <c r="V332" s="102"/>
      <c r="W332" s="102"/>
      <c r="X332" s="22">
        <f t="shared" si="202"/>
        <v>0</v>
      </c>
      <c r="Y332" s="35"/>
      <c r="Z332" s="35">
        <v>11193000</v>
      </c>
      <c r="AA332" s="35"/>
      <c r="AB332" s="40">
        <f t="shared" si="203"/>
        <v>11193000</v>
      </c>
      <c r="AC332" s="35"/>
      <c r="AD332" s="35"/>
      <c r="AE332" s="35"/>
      <c r="AF332" s="40">
        <f t="shared" si="204"/>
        <v>0</v>
      </c>
      <c r="AG332" s="40">
        <f t="shared" si="200"/>
        <v>11193000</v>
      </c>
      <c r="AH332" s="41">
        <f t="shared" si="205"/>
        <v>2.4903482208328668E-2</v>
      </c>
      <c r="AI332" s="42">
        <f t="shared" si="206"/>
        <v>6.1760629449062101E-3</v>
      </c>
    </row>
    <row r="333" spans="1:35" outlineLevel="1">
      <c r="A333" s="16">
        <v>6</v>
      </c>
      <c r="B333" s="79" t="s">
        <v>390</v>
      </c>
      <c r="C333" s="81">
        <v>41877</v>
      </c>
      <c r="D333" s="78" t="s">
        <v>432</v>
      </c>
      <c r="E333" s="245"/>
      <c r="F333" s="79" t="s">
        <v>109</v>
      </c>
      <c r="G333" s="96">
        <v>41877</v>
      </c>
      <c r="H333" s="96"/>
      <c r="I333" s="223"/>
      <c r="J333" s="117">
        <v>9683000</v>
      </c>
      <c r="K333" s="39"/>
      <c r="L333" s="102"/>
      <c r="M333" s="102"/>
      <c r="N333" s="102"/>
      <c r="O333" s="92" t="s">
        <v>131</v>
      </c>
      <c r="P333" s="39"/>
      <c r="Q333" s="102"/>
      <c r="R333" s="102"/>
      <c r="S333" s="102"/>
      <c r="T333" s="22">
        <f t="shared" si="201"/>
        <v>0</v>
      </c>
      <c r="U333" s="102"/>
      <c r="V333" s="102"/>
      <c r="W333" s="102"/>
      <c r="X333" s="22">
        <f t="shared" si="202"/>
        <v>0</v>
      </c>
      <c r="Y333" s="35"/>
      <c r="Z333" s="35">
        <v>9683000</v>
      </c>
      <c r="AA333" s="35"/>
      <c r="AB333" s="40">
        <f t="shared" si="203"/>
        <v>9683000</v>
      </c>
      <c r="AC333" s="35"/>
      <c r="AD333" s="35"/>
      <c r="AE333" s="35"/>
      <c r="AF333" s="40">
        <f t="shared" si="204"/>
        <v>0</v>
      </c>
      <c r="AG333" s="40">
        <f t="shared" si="200"/>
        <v>9683000</v>
      </c>
      <c r="AH333" s="41">
        <f t="shared" si="205"/>
        <v>2.1543859396341149E-2</v>
      </c>
      <c r="AI333" s="42">
        <f t="shared" si="206"/>
        <v>5.3428765742452276E-3</v>
      </c>
    </row>
    <row r="334" spans="1:35" ht="22.5" outlineLevel="1">
      <c r="A334" s="16">
        <v>7</v>
      </c>
      <c r="B334" s="79" t="s">
        <v>391</v>
      </c>
      <c r="C334" s="81">
        <v>41879</v>
      </c>
      <c r="D334" s="78" t="s">
        <v>433</v>
      </c>
      <c r="E334" s="245"/>
      <c r="F334" s="79" t="s">
        <v>109</v>
      </c>
      <c r="G334" s="96">
        <v>41879</v>
      </c>
      <c r="H334" s="96"/>
      <c r="I334" s="223"/>
      <c r="J334" s="117">
        <v>3000000</v>
      </c>
      <c r="K334" s="39"/>
      <c r="L334" s="102"/>
      <c r="M334" s="102"/>
      <c r="N334" s="102"/>
      <c r="O334" s="92" t="s">
        <v>131</v>
      </c>
      <c r="P334" s="39"/>
      <c r="Q334" s="102"/>
      <c r="R334" s="102"/>
      <c r="S334" s="102"/>
      <c r="T334" s="22">
        <f t="shared" si="201"/>
        <v>0</v>
      </c>
      <c r="U334" s="102"/>
      <c r="V334" s="102"/>
      <c r="W334" s="102"/>
      <c r="X334" s="22">
        <f t="shared" si="202"/>
        <v>0</v>
      </c>
      <c r="Y334" s="35"/>
      <c r="Z334" s="35">
        <v>3000000</v>
      </c>
      <c r="AA334" s="35"/>
      <c r="AB334" s="40">
        <f t="shared" si="203"/>
        <v>3000000</v>
      </c>
      <c r="AC334" s="35"/>
      <c r="AD334" s="35"/>
      <c r="AE334" s="35"/>
      <c r="AF334" s="40">
        <f t="shared" si="204"/>
        <v>0</v>
      </c>
      <c r="AG334" s="40">
        <f t="shared" si="200"/>
        <v>3000000</v>
      </c>
      <c r="AH334" s="41">
        <f t="shared" si="205"/>
        <v>6.6747473085844722E-3</v>
      </c>
      <c r="AI334" s="42">
        <f t="shared" si="206"/>
        <v>1.6553371602536077E-3</v>
      </c>
    </row>
    <row r="335" spans="1:35" ht="22.5" outlineLevel="1">
      <c r="A335" s="16">
        <v>8</v>
      </c>
      <c r="B335" s="79" t="s">
        <v>392</v>
      </c>
      <c r="C335" s="81">
        <v>41879</v>
      </c>
      <c r="D335" s="78" t="s">
        <v>434</v>
      </c>
      <c r="E335" s="245"/>
      <c r="F335" s="79" t="s">
        <v>109</v>
      </c>
      <c r="G335" s="96">
        <v>41879</v>
      </c>
      <c r="H335" s="96"/>
      <c r="I335" s="223"/>
      <c r="J335" s="117">
        <v>5063500</v>
      </c>
      <c r="K335" s="39"/>
      <c r="L335" s="102"/>
      <c r="M335" s="102"/>
      <c r="N335" s="102"/>
      <c r="O335" s="92" t="s">
        <v>131</v>
      </c>
      <c r="P335" s="39"/>
      <c r="Q335" s="102"/>
      <c r="R335" s="102"/>
      <c r="S335" s="102"/>
      <c r="T335" s="22">
        <f t="shared" si="201"/>
        <v>0</v>
      </c>
      <c r="U335" s="102"/>
      <c r="V335" s="102"/>
      <c r="W335" s="102"/>
      <c r="X335" s="22">
        <f t="shared" si="202"/>
        <v>0</v>
      </c>
      <c r="Y335" s="35"/>
      <c r="Z335" s="35">
        <v>5063500</v>
      </c>
      <c r="AA335" s="35"/>
      <c r="AB335" s="40">
        <f t="shared" si="203"/>
        <v>5063500</v>
      </c>
      <c r="AC335" s="35"/>
      <c r="AD335" s="35"/>
      <c r="AE335" s="35"/>
      <c r="AF335" s="40">
        <f t="shared" si="204"/>
        <v>0</v>
      </c>
      <c r="AG335" s="40">
        <f t="shared" si="200"/>
        <v>5063500</v>
      </c>
      <c r="AH335" s="41">
        <f t="shared" si="205"/>
        <v>1.1265860999005825E-2</v>
      </c>
      <c r="AI335" s="42">
        <f t="shared" si="206"/>
        <v>2.7939332369813809E-3</v>
      </c>
    </row>
    <row r="336" spans="1:35" ht="22.5" outlineLevel="1">
      <c r="A336" s="16">
        <v>9</v>
      </c>
      <c r="B336" s="79" t="s">
        <v>393</v>
      </c>
      <c r="C336" s="81">
        <v>41879</v>
      </c>
      <c r="D336" s="78" t="s">
        <v>435</v>
      </c>
      <c r="E336" s="245"/>
      <c r="F336" s="79" t="s">
        <v>109</v>
      </c>
      <c r="G336" s="96">
        <v>41879</v>
      </c>
      <c r="H336" s="96"/>
      <c r="I336" s="223"/>
      <c r="J336" s="117">
        <v>3000000</v>
      </c>
      <c r="K336" s="39"/>
      <c r="L336" s="102"/>
      <c r="M336" s="102"/>
      <c r="N336" s="102"/>
      <c r="O336" s="92" t="s">
        <v>131</v>
      </c>
      <c r="P336" s="39"/>
      <c r="Q336" s="102"/>
      <c r="R336" s="102"/>
      <c r="S336" s="102"/>
      <c r="T336" s="22">
        <f t="shared" si="201"/>
        <v>0</v>
      </c>
      <c r="U336" s="102"/>
      <c r="V336" s="102"/>
      <c r="W336" s="102"/>
      <c r="X336" s="22">
        <f t="shared" si="202"/>
        <v>0</v>
      </c>
      <c r="Y336" s="35"/>
      <c r="Z336" s="35">
        <v>3000000</v>
      </c>
      <c r="AA336" s="35"/>
      <c r="AB336" s="40">
        <f t="shared" si="203"/>
        <v>3000000</v>
      </c>
      <c r="AC336" s="35"/>
      <c r="AD336" s="35"/>
      <c r="AE336" s="35"/>
      <c r="AF336" s="40">
        <f t="shared" si="204"/>
        <v>0</v>
      </c>
      <c r="AG336" s="40">
        <f t="shared" si="200"/>
        <v>3000000</v>
      </c>
      <c r="AH336" s="41">
        <f t="shared" si="205"/>
        <v>6.6747473085844722E-3</v>
      </c>
      <c r="AI336" s="42">
        <f t="shared" si="206"/>
        <v>1.6553371602536077E-3</v>
      </c>
    </row>
    <row r="337" spans="1:35" outlineLevel="1">
      <c r="A337" s="16">
        <v>10</v>
      </c>
      <c r="B337" s="79" t="s">
        <v>394</v>
      </c>
      <c r="C337" s="81">
        <v>41879</v>
      </c>
      <c r="D337" s="78" t="s">
        <v>436</v>
      </c>
      <c r="E337" s="245"/>
      <c r="F337" s="79" t="s">
        <v>109</v>
      </c>
      <c r="G337" s="96">
        <v>41879</v>
      </c>
      <c r="H337" s="96"/>
      <c r="I337" s="223"/>
      <c r="J337" s="117">
        <v>5391500</v>
      </c>
      <c r="K337" s="39"/>
      <c r="L337" s="102"/>
      <c r="M337" s="102"/>
      <c r="N337" s="102"/>
      <c r="O337" s="92" t="s">
        <v>131</v>
      </c>
      <c r="P337" s="39"/>
      <c r="Q337" s="102"/>
      <c r="R337" s="102"/>
      <c r="S337" s="102"/>
      <c r="T337" s="22">
        <f t="shared" si="201"/>
        <v>0</v>
      </c>
      <c r="U337" s="102"/>
      <c r="V337" s="102"/>
      <c r="W337" s="102"/>
      <c r="X337" s="22">
        <f t="shared" si="202"/>
        <v>0</v>
      </c>
      <c r="Y337" s="35"/>
      <c r="Z337" s="35">
        <v>5391500</v>
      </c>
      <c r="AA337" s="35"/>
      <c r="AB337" s="40">
        <f t="shared" si="203"/>
        <v>5391500</v>
      </c>
      <c r="AC337" s="35"/>
      <c r="AD337" s="35"/>
      <c r="AE337" s="35"/>
      <c r="AF337" s="40">
        <f t="shared" si="204"/>
        <v>0</v>
      </c>
      <c r="AG337" s="40">
        <f t="shared" si="200"/>
        <v>5391500</v>
      </c>
      <c r="AH337" s="41">
        <f t="shared" si="205"/>
        <v>1.199563337141106E-2</v>
      </c>
      <c r="AI337" s="42">
        <f t="shared" si="206"/>
        <v>2.974916766502442E-3</v>
      </c>
    </row>
    <row r="338" spans="1:35" outlineLevel="1">
      <c r="A338" s="16">
        <v>11</v>
      </c>
      <c r="B338" s="79" t="s">
        <v>395</v>
      </c>
      <c r="C338" s="81">
        <v>41879</v>
      </c>
      <c r="D338" s="78" t="s">
        <v>437</v>
      </c>
      <c r="E338" s="245"/>
      <c r="F338" s="79" t="s">
        <v>109</v>
      </c>
      <c r="G338" s="96">
        <v>41879</v>
      </c>
      <c r="H338" s="96"/>
      <c r="I338" s="223"/>
      <c r="J338" s="117">
        <v>8159000</v>
      </c>
      <c r="K338" s="39"/>
      <c r="L338" s="102"/>
      <c r="M338" s="102"/>
      <c r="N338" s="102"/>
      <c r="O338" s="92" t="s">
        <v>131</v>
      </c>
      <c r="P338" s="39"/>
      <c r="Q338" s="102"/>
      <c r="R338" s="102"/>
      <c r="S338" s="102"/>
      <c r="T338" s="22">
        <f t="shared" si="201"/>
        <v>0</v>
      </c>
      <c r="U338" s="102"/>
      <c r="V338" s="102"/>
      <c r="W338" s="102"/>
      <c r="X338" s="22">
        <f t="shared" si="202"/>
        <v>0</v>
      </c>
      <c r="Y338" s="35"/>
      <c r="Z338" s="35">
        <v>8159000</v>
      </c>
      <c r="AA338" s="35"/>
      <c r="AB338" s="40">
        <f t="shared" si="203"/>
        <v>8159000</v>
      </c>
      <c r="AC338" s="35"/>
      <c r="AD338" s="35"/>
      <c r="AE338" s="35"/>
      <c r="AF338" s="40">
        <f t="shared" si="204"/>
        <v>0</v>
      </c>
      <c r="AG338" s="40">
        <f t="shared" si="200"/>
        <v>8159000</v>
      </c>
      <c r="AH338" s="41">
        <f t="shared" si="205"/>
        <v>1.8153087763580236E-2</v>
      </c>
      <c r="AI338" s="42">
        <f t="shared" si="206"/>
        <v>4.501965296836395E-3</v>
      </c>
    </row>
    <row r="339" spans="1:35" outlineLevel="1">
      <c r="A339" s="16">
        <v>12</v>
      </c>
      <c r="B339" s="79" t="s">
        <v>396</v>
      </c>
      <c r="C339" s="81">
        <v>41879</v>
      </c>
      <c r="D339" s="78" t="s">
        <v>438</v>
      </c>
      <c r="E339" s="245"/>
      <c r="F339" s="79" t="s">
        <v>109</v>
      </c>
      <c r="G339" s="96">
        <v>41879</v>
      </c>
      <c r="H339" s="96"/>
      <c r="I339" s="223"/>
      <c r="J339" s="117">
        <v>5289000</v>
      </c>
      <c r="K339" s="39"/>
      <c r="L339" s="102"/>
      <c r="M339" s="102"/>
      <c r="N339" s="102"/>
      <c r="O339" s="92" t="s">
        <v>131</v>
      </c>
      <c r="P339" s="39"/>
      <c r="Q339" s="102"/>
      <c r="R339" s="102"/>
      <c r="S339" s="102"/>
      <c r="T339" s="22">
        <f t="shared" si="201"/>
        <v>0</v>
      </c>
      <c r="U339" s="102"/>
      <c r="V339" s="102"/>
      <c r="W339" s="102"/>
      <c r="X339" s="22">
        <f t="shared" si="202"/>
        <v>0</v>
      </c>
      <c r="Y339" s="35"/>
      <c r="Z339" s="35">
        <v>5289000</v>
      </c>
      <c r="AA339" s="35"/>
      <c r="AB339" s="40">
        <f t="shared" si="203"/>
        <v>5289000</v>
      </c>
      <c r="AC339" s="35"/>
      <c r="AD339" s="35"/>
      <c r="AE339" s="35"/>
      <c r="AF339" s="40">
        <f t="shared" si="204"/>
        <v>0</v>
      </c>
      <c r="AG339" s="40">
        <f t="shared" si="200"/>
        <v>5289000</v>
      </c>
      <c r="AH339" s="41">
        <f t="shared" si="205"/>
        <v>1.1767579505034424E-2</v>
      </c>
      <c r="AI339" s="42">
        <f t="shared" si="206"/>
        <v>2.9183594135271103E-3</v>
      </c>
    </row>
    <row r="340" spans="1:35" outlineLevel="1">
      <c r="A340" s="16">
        <v>13</v>
      </c>
      <c r="B340" s="79" t="s">
        <v>397</v>
      </c>
      <c r="C340" s="81">
        <v>41880</v>
      </c>
      <c r="D340" s="78" t="s">
        <v>439</v>
      </c>
      <c r="E340" s="245"/>
      <c r="F340" s="79" t="s">
        <v>109</v>
      </c>
      <c r="G340" s="96">
        <v>41880</v>
      </c>
      <c r="H340" s="96"/>
      <c r="I340" s="223"/>
      <c r="J340" s="117">
        <v>7175000</v>
      </c>
      <c r="K340" s="39"/>
      <c r="L340" s="102"/>
      <c r="M340" s="102"/>
      <c r="N340" s="102"/>
      <c r="O340" s="92" t="s">
        <v>131</v>
      </c>
      <c r="P340" s="39"/>
      <c r="Q340" s="102"/>
      <c r="R340" s="102"/>
      <c r="S340" s="102"/>
      <c r="T340" s="22">
        <f t="shared" si="201"/>
        <v>0</v>
      </c>
      <c r="U340" s="102"/>
      <c r="V340" s="102"/>
      <c r="W340" s="102"/>
      <c r="X340" s="22">
        <f t="shared" si="202"/>
        <v>0</v>
      </c>
      <c r="Y340" s="35"/>
      <c r="Z340" s="35">
        <v>7175000</v>
      </c>
      <c r="AA340" s="35"/>
      <c r="AB340" s="40">
        <f t="shared" si="203"/>
        <v>7175000</v>
      </c>
      <c r="AC340" s="35"/>
      <c r="AD340" s="35"/>
      <c r="AE340" s="35"/>
      <c r="AF340" s="40">
        <f t="shared" si="204"/>
        <v>0</v>
      </c>
      <c r="AG340" s="40">
        <f t="shared" si="200"/>
        <v>7175000</v>
      </c>
      <c r="AH340" s="41">
        <f t="shared" si="205"/>
        <v>1.596377064636453E-2</v>
      </c>
      <c r="AI340" s="42">
        <f t="shared" si="206"/>
        <v>3.9590147082732112E-3</v>
      </c>
    </row>
    <row r="341" spans="1:35" ht="22.5" outlineLevel="1">
      <c r="A341" s="16">
        <v>14</v>
      </c>
      <c r="B341" s="79" t="s">
        <v>398</v>
      </c>
      <c r="C341" s="81">
        <v>41880</v>
      </c>
      <c r="D341" s="78" t="s">
        <v>440</v>
      </c>
      <c r="E341" s="245"/>
      <c r="F341" s="79" t="s">
        <v>109</v>
      </c>
      <c r="G341" s="96">
        <v>41880</v>
      </c>
      <c r="H341" s="96"/>
      <c r="I341" s="223"/>
      <c r="J341" s="117">
        <v>18716500</v>
      </c>
      <c r="K341" s="39"/>
      <c r="L341" s="102"/>
      <c r="M341" s="102"/>
      <c r="N341" s="102"/>
      <c r="O341" s="92" t="s">
        <v>131</v>
      </c>
      <c r="P341" s="39"/>
      <c r="Q341" s="102"/>
      <c r="R341" s="102"/>
      <c r="S341" s="102"/>
      <c r="T341" s="22">
        <f t="shared" si="201"/>
        <v>0</v>
      </c>
      <c r="U341" s="102"/>
      <c r="V341" s="102"/>
      <c r="W341" s="102"/>
      <c r="X341" s="22">
        <f t="shared" si="202"/>
        <v>0</v>
      </c>
      <c r="Y341" s="35"/>
      <c r="Z341" s="35">
        <v>18716500</v>
      </c>
      <c r="AA341" s="35"/>
      <c r="AB341" s="40">
        <f t="shared" si="203"/>
        <v>18716500</v>
      </c>
      <c r="AC341" s="35"/>
      <c r="AD341" s="35"/>
      <c r="AE341" s="35"/>
      <c r="AF341" s="40">
        <f t="shared" si="204"/>
        <v>0</v>
      </c>
      <c r="AG341" s="40">
        <f t="shared" si="200"/>
        <v>18716500</v>
      </c>
      <c r="AH341" s="41">
        <f t="shared" si="205"/>
        <v>4.164263600037376E-2</v>
      </c>
      <c r="AI341" s="42">
        <f t="shared" si="206"/>
        <v>1.0327372653295549E-2</v>
      </c>
    </row>
    <row r="342" spans="1:35" ht="22.5" outlineLevel="1">
      <c r="A342" s="16">
        <v>15</v>
      </c>
      <c r="B342" s="79" t="s">
        <v>399</v>
      </c>
      <c r="C342" s="81">
        <v>41880</v>
      </c>
      <c r="D342" s="78" t="s">
        <v>441</v>
      </c>
      <c r="E342" s="245"/>
      <c r="F342" s="79" t="s">
        <v>109</v>
      </c>
      <c r="G342" s="96">
        <v>41880</v>
      </c>
      <c r="H342" s="96"/>
      <c r="I342" s="223"/>
      <c r="J342" s="117">
        <v>3239000</v>
      </c>
      <c r="K342" s="39"/>
      <c r="L342" s="102"/>
      <c r="M342" s="102"/>
      <c r="N342" s="102"/>
      <c r="O342" s="92" t="s">
        <v>131</v>
      </c>
      <c r="P342" s="39"/>
      <c r="Q342" s="102"/>
      <c r="R342" s="102"/>
      <c r="S342" s="102"/>
      <c r="T342" s="22">
        <f t="shared" si="201"/>
        <v>0</v>
      </c>
      <c r="U342" s="102"/>
      <c r="V342" s="102"/>
      <c r="W342" s="102"/>
      <c r="X342" s="22">
        <f t="shared" si="202"/>
        <v>0</v>
      </c>
      <c r="Y342" s="35"/>
      <c r="Z342" s="35">
        <v>3239000</v>
      </c>
      <c r="AA342" s="35"/>
      <c r="AB342" s="40">
        <f t="shared" si="203"/>
        <v>3239000</v>
      </c>
      <c r="AC342" s="35"/>
      <c r="AD342" s="35"/>
      <c r="AE342" s="35"/>
      <c r="AF342" s="40">
        <f t="shared" si="204"/>
        <v>0</v>
      </c>
      <c r="AG342" s="40">
        <f t="shared" si="200"/>
        <v>3239000</v>
      </c>
      <c r="AH342" s="41">
        <f t="shared" si="205"/>
        <v>7.2065021775017018E-3</v>
      </c>
      <c r="AI342" s="42">
        <f t="shared" si="206"/>
        <v>1.7872123540204783E-3</v>
      </c>
    </row>
    <row r="343" spans="1:35" ht="22.5" outlineLevel="1">
      <c r="A343" s="16">
        <v>16</v>
      </c>
      <c r="B343" s="79" t="s">
        <v>400</v>
      </c>
      <c r="C343" s="81">
        <v>41880</v>
      </c>
      <c r="D343" s="78" t="s">
        <v>442</v>
      </c>
      <c r="E343" s="245"/>
      <c r="F343" s="79" t="s">
        <v>109</v>
      </c>
      <c r="G343" s="96">
        <v>41880</v>
      </c>
      <c r="H343" s="96"/>
      <c r="I343" s="223"/>
      <c r="J343" s="117">
        <v>4100000</v>
      </c>
      <c r="K343" s="39"/>
      <c r="L343" s="102"/>
      <c r="M343" s="102"/>
      <c r="N343" s="102"/>
      <c r="O343" s="92" t="s">
        <v>131</v>
      </c>
      <c r="P343" s="39"/>
      <c r="Q343" s="102"/>
      <c r="R343" s="102"/>
      <c r="S343" s="102"/>
      <c r="T343" s="22">
        <f t="shared" si="201"/>
        <v>0</v>
      </c>
      <c r="U343" s="102"/>
      <c r="V343" s="102"/>
      <c r="W343" s="102"/>
      <c r="X343" s="22">
        <f t="shared" si="202"/>
        <v>0</v>
      </c>
      <c r="Y343" s="35"/>
      <c r="Z343" s="35">
        <v>4100000</v>
      </c>
      <c r="AA343" s="35"/>
      <c r="AB343" s="40">
        <f t="shared" si="203"/>
        <v>4100000</v>
      </c>
      <c r="AC343" s="35"/>
      <c r="AD343" s="35"/>
      <c r="AE343" s="35"/>
      <c r="AF343" s="40">
        <f t="shared" si="204"/>
        <v>0</v>
      </c>
      <c r="AG343" s="40">
        <f t="shared" si="200"/>
        <v>4100000</v>
      </c>
      <c r="AH343" s="41">
        <f t="shared" si="205"/>
        <v>9.122154655065445E-3</v>
      </c>
      <c r="AI343" s="42">
        <f t="shared" si="206"/>
        <v>2.2622941190132639E-3</v>
      </c>
    </row>
    <row r="344" spans="1:35" ht="22.5" outlineLevel="1">
      <c r="A344" s="16">
        <v>17</v>
      </c>
      <c r="B344" s="79" t="s">
        <v>401</v>
      </c>
      <c r="C344" s="81">
        <v>41880</v>
      </c>
      <c r="D344" s="78" t="s">
        <v>443</v>
      </c>
      <c r="E344" s="245"/>
      <c r="F344" s="79" t="s">
        <v>109</v>
      </c>
      <c r="G344" s="96">
        <v>41880</v>
      </c>
      <c r="H344" s="96"/>
      <c r="I344" s="223"/>
      <c r="J344" s="117">
        <v>7523500</v>
      </c>
      <c r="K344" s="39"/>
      <c r="L344" s="102"/>
      <c r="M344" s="102"/>
      <c r="N344" s="102"/>
      <c r="O344" s="92" t="s">
        <v>131</v>
      </c>
      <c r="P344" s="39"/>
      <c r="Q344" s="102"/>
      <c r="R344" s="102"/>
      <c r="S344" s="102"/>
      <c r="T344" s="22">
        <f t="shared" si="201"/>
        <v>0</v>
      </c>
      <c r="U344" s="102"/>
      <c r="V344" s="102"/>
      <c r="W344" s="102"/>
      <c r="X344" s="22">
        <f t="shared" si="202"/>
        <v>0</v>
      </c>
      <c r="Y344" s="35"/>
      <c r="Z344" s="35">
        <v>7523500</v>
      </c>
      <c r="AA344" s="35"/>
      <c r="AB344" s="40">
        <f t="shared" si="203"/>
        <v>7523500</v>
      </c>
      <c r="AC344" s="35"/>
      <c r="AD344" s="35"/>
      <c r="AE344" s="35"/>
      <c r="AF344" s="40">
        <f t="shared" si="204"/>
        <v>0</v>
      </c>
      <c r="AG344" s="40">
        <f t="shared" si="200"/>
        <v>7523500</v>
      </c>
      <c r="AH344" s="41">
        <f t="shared" si="205"/>
        <v>1.6739153792045092E-2</v>
      </c>
      <c r="AI344" s="42">
        <f t="shared" si="206"/>
        <v>4.1513097083893391E-3</v>
      </c>
    </row>
    <row r="345" spans="1:35" outlineLevel="1">
      <c r="A345" s="16">
        <v>18</v>
      </c>
      <c r="B345" s="79" t="s">
        <v>402</v>
      </c>
      <c r="C345" s="81">
        <v>41880</v>
      </c>
      <c r="D345" s="78" t="s">
        <v>444</v>
      </c>
      <c r="E345" s="245"/>
      <c r="F345" s="79" t="s">
        <v>109</v>
      </c>
      <c r="G345" s="96">
        <v>41880</v>
      </c>
      <c r="H345" s="96"/>
      <c r="I345" s="223"/>
      <c r="J345" s="117">
        <v>3000000</v>
      </c>
      <c r="K345" s="39"/>
      <c r="L345" s="102"/>
      <c r="M345" s="102"/>
      <c r="N345" s="102"/>
      <c r="O345" s="92" t="s">
        <v>131</v>
      </c>
      <c r="P345" s="39"/>
      <c r="Q345" s="102"/>
      <c r="R345" s="102"/>
      <c r="S345" s="102"/>
      <c r="T345" s="22">
        <f t="shared" si="201"/>
        <v>0</v>
      </c>
      <c r="U345" s="102"/>
      <c r="V345" s="102"/>
      <c r="W345" s="102"/>
      <c r="X345" s="22">
        <f t="shared" si="202"/>
        <v>0</v>
      </c>
      <c r="Y345" s="35"/>
      <c r="Z345" s="35">
        <v>3000000</v>
      </c>
      <c r="AA345" s="35"/>
      <c r="AB345" s="40">
        <f t="shared" si="203"/>
        <v>3000000</v>
      </c>
      <c r="AC345" s="35"/>
      <c r="AD345" s="35"/>
      <c r="AE345" s="35"/>
      <c r="AF345" s="40">
        <f t="shared" si="204"/>
        <v>0</v>
      </c>
      <c r="AG345" s="40">
        <f t="shared" si="200"/>
        <v>3000000</v>
      </c>
      <c r="AH345" s="41">
        <f t="shared" si="205"/>
        <v>6.6747473085844722E-3</v>
      </c>
      <c r="AI345" s="42">
        <f t="shared" si="206"/>
        <v>1.6553371602536077E-3</v>
      </c>
    </row>
    <row r="346" spans="1:35" outlineLevel="1">
      <c r="A346" s="16">
        <v>19</v>
      </c>
      <c r="B346" s="79" t="s">
        <v>403</v>
      </c>
      <c r="C346" s="81">
        <v>41880</v>
      </c>
      <c r="D346" s="78" t="s">
        <v>445</v>
      </c>
      <c r="E346" s="245"/>
      <c r="F346" s="79" t="s">
        <v>109</v>
      </c>
      <c r="G346" s="96">
        <v>41880</v>
      </c>
      <c r="H346" s="96"/>
      <c r="I346" s="223"/>
      <c r="J346" s="117">
        <v>3000000</v>
      </c>
      <c r="K346" s="39"/>
      <c r="L346" s="102"/>
      <c r="M346" s="102"/>
      <c r="N346" s="102"/>
      <c r="O346" s="92" t="s">
        <v>131</v>
      </c>
      <c r="P346" s="39"/>
      <c r="Q346" s="102"/>
      <c r="R346" s="102"/>
      <c r="S346" s="102"/>
      <c r="T346" s="22">
        <f t="shared" si="201"/>
        <v>0</v>
      </c>
      <c r="U346" s="102"/>
      <c r="V346" s="102"/>
      <c r="W346" s="102"/>
      <c r="X346" s="22">
        <f t="shared" si="202"/>
        <v>0</v>
      </c>
      <c r="Y346" s="35"/>
      <c r="Z346" s="35">
        <v>3000000</v>
      </c>
      <c r="AA346" s="35"/>
      <c r="AB346" s="40">
        <f t="shared" si="203"/>
        <v>3000000</v>
      </c>
      <c r="AC346" s="35"/>
      <c r="AD346" s="35"/>
      <c r="AE346" s="35"/>
      <c r="AF346" s="40">
        <f t="shared" si="204"/>
        <v>0</v>
      </c>
      <c r="AG346" s="40">
        <f t="shared" si="200"/>
        <v>3000000</v>
      </c>
      <c r="AH346" s="41">
        <f t="shared" si="205"/>
        <v>6.6747473085844722E-3</v>
      </c>
      <c r="AI346" s="42">
        <f t="shared" si="206"/>
        <v>1.6553371602536077E-3</v>
      </c>
    </row>
    <row r="347" spans="1:35" ht="22.5" outlineLevel="1">
      <c r="A347" s="16">
        <v>20</v>
      </c>
      <c r="B347" s="79" t="s">
        <v>404</v>
      </c>
      <c r="C347" s="81">
        <v>41880</v>
      </c>
      <c r="D347" s="78" t="s">
        <v>446</v>
      </c>
      <c r="E347" s="245"/>
      <c r="F347" s="79" t="s">
        <v>109</v>
      </c>
      <c r="G347" s="96">
        <v>41880</v>
      </c>
      <c r="H347" s="96"/>
      <c r="I347" s="223"/>
      <c r="J347" s="117">
        <v>5391500</v>
      </c>
      <c r="K347" s="39"/>
      <c r="L347" s="102"/>
      <c r="M347" s="102"/>
      <c r="N347" s="102"/>
      <c r="O347" s="92" t="s">
        <v>131</v>
      </c>
      <c r="P347" s="39"/>
      <c r="Q347" s="102"/>
      <c r="R347" s="102"/>
      <c r="S347" s="102"/>
      <c r="T347" s="22">
        <f t="shared" si="201"/>
        <v>0</v>
      </c>
      <c r="U347" s="102"/>
      <c r="V347" s="102"/>
      <c r="W347" s="102"/>
      <c r="X347" s="22">
        <f t="shared" si="202"/>
        <v>0</v>
      </c>
      <c r="Y347" s="35"/>
      <c r="Z347" s="35">
        <v>5391500</v>
      </c>
      <c r="AA347" s="35"/>
      <c r="AB347" s="40">
        <f t="shared" si="203"/>
        <v>5391500</v>
      </c>
      <c r="AC347" s="35"/>
      <c r="AD347" s="35"/>
      <c r="AE347" s="35"/>
      <c r="AF347" s="40">
        <f t="shared" si="204"/>
        <v>0</v>
      </c>
      <c r="AG347" s="40">
        <f t="shared" si="200"/>
        <v>5391500</v>
      </c>
      <c r="AH347" s="41">
        <f t="shared" si="205"/>
        <v>1.199563337141106E-2</v>
      </c>
      <c r="AI347" s="42">
        <f t="shared" si="206"/>
        <v>2.974916766502442E-3</v>
      </c>
    </row>
    <row r="348" spans="1:35" ht="22.5" outlineLevel="1">
      <c r="A348" s="16">
        <v>21</v>
      </c>
      <c r="B348" s="79" t="s">
        <v>405</v>
      </c>
      <c r="C348" s="81">
        <v>41880</v>
      </c>
      <c r="D348" s="78" t="s">
        <v>447</v>
      </c>
      <c r="E348" s="245"/>
      <c r="F348" s="79" t="s">
        <v>109</v>
      </c>
      <c r="G348" s="96">
        <v>41880</v>
      </c>
      <c r="H348" s="96"/>
      <c r="I348" s="223"/>
      <c r="J348" s="117">
        <v>3874500</v>
      </c>
      <c r="K348" s="39"/>
      <c r="L348" s="102"/>
      <c r="M348" s="102"/>
      <c r="N348" s="102"/>
      <c r="O348" s="92" t="s">
        <v>131</v>
      </c>
      <c r="P348" s="39"/>
      <c r="Q348" s="102"/>
      <c r="R348" s="102"/>
      <c r="S348" s="102"/>
      <c r="T348" s="22">
        <f t="shared" si="201"/>
        <v>0</v>
      </c>
      <c r="U348" s="102"/>
      <c r="V348" s="102"/>
      <c r="W348" s="102"/>
      <c r="X348" s="22">
        <f t="shared" si="202"/>
        <v>0</v>
      </c>
      <c r="Y348" s="35"/>
      <c r="Z348" s="35">
        <v>3874500</v>
      </c>
      <c r="AA348" s="35"/>
      <c r="AB348" s="40">
        <f t="shared" si="203"/>
        <v>3874500</v>
      </c>
      <c r="AC348" s="35"/>
      <c r="AD348" s="35"/>
      <c r="AE348" s="35"/>
      <c r="AF348" s="40">
        <f t="shared" si="204"/>
        <v>0</v>
      </c>
      <c r="AG348" s="40">
        <f t="shared" si="200"/>
        <v>3874500</v>
      </c>
      <c r="AH348" s="41">
        <f t="shared" si="205"/>
        <v>8.6204361490368458E-3</v>
      </c>
      <c r="AI348" s="42">
        <f t="shared" si="206"/>
        <v>2.1378679424675345E-3</v>
      </c>
    </row>
    <row r="349" spans="1:35" outlineLevel="1">
      <c r="A349" s="16">
        <v>22</v>
      </c>
      <c r="B349" s="79" t="s">
        <v>406</v>
      </c>
      <c r="C349" s="81">
        <v>41880</v>
      </c>
      <c r="D349" s="78" t="s">
        <v>448</v>
      </c>
      <c r="E349" s="245"/>
      <c r="F349" s="79" t="s">
        <v>109</v>
      </c>
      <c r="G349" s="96">
        <v>41880</v>
      </c>
      <c r="H349" s="96"/>
      <c r="I349" s="223"/>
      <c r="J349" s="117">
        <v>7564500</v>
      </c>
      <c r="K349" s="39"/>
      <c r="L349" s="102"/>
      <c r="M349" s="102"/>
      <c r="N349" s="102"/>
      <c r="O349" s="92" t="s">
        <v>131</v>
      </c>
      <c r="P349" s="39"/>
      <c r="Q349" s="102"/>
      <c r="R349" s="102"/>
      <c r="S349" s="102"/>
      <c r="T349" s="22">
        <f t="shared" si="201"/>
        <v>0</v>
      </c>
      <c r="U349" s="102"/>
      <c r="V349" s="102"/>
      <c r="W349" s="102"/>
      <c r="X349" s="22">
        <f t="shared" si="202"/>
        <v>0</v>
      </c>
      <c r="Y349" s="35"/>
      <c r="Z349" s="35">
        <v>7564500</v>
      </c>
      <c r="AA349" s="35"/>
      <c r="AB349" s="40">
        <f t="shared" si="203"/>
        <v>7564500</v>
      </c>
      <c r="AC349" s="35"/>
      <c r="AD349" s="35"/>
      <c r="AE349" s="35"/>
      <c r="AF349" s="40">
        <f t="shared" si="204"/>
        <v>0</v>
      </c>
      <c r="AG349" s="40">
        <f t="shared" si="200"/>
        <v>7564500</v>
      </c>
      <c r="AH349" s="41">
        <f t="shared" si="205"/>
        <v>1.6830375338595747E-2</v>
      </c>
      <c r="AI349" s="42">
        <f t="shared" si="206"/>
        <v>4.1739326495794718E-3</v>
      </c>
    </row>
    <row r="350" spans="1:35" ht="22.5" outlineLevel="1">
      <c r="A350" s="16">
        <v>23</v>
      </c>
      <c r="B350" s="79" t="s">
        <v>407</v>
      </c>
      <c r="C350" s="81">
        <v>41880</v>
      </c>
      <c r="D350" s="78" t="s">
        <v>449</v>
      </c>
      <c r="E350" s="245"/>
      <c r="F350" s="79" t="s">
        <v>109</v>
      </c>
      <c r="G350" s="96">
        <v>41880</v>
      </c>
      <c r="H350" s="96"/>
      <c r="I350" s="223"/>
      <c r="J350" s="117">
        <v>30299000</v>
      </c>
      <c r="K350" s="39"/>
      <c r="L350" s="102"/>
      <c r="M350" s="102"/>
      <c r="N350" s="102"/>
      <c r="O350" s="92" t="s">
        <v>131</v>
      </c>
      <c r="P350" s="39"/>
      <c r="Q350" s="102"/>
      <c r="R350" s="102"/>
      <c r="S350" s="102"/>
      <c r="T350" s="22">
        <f t="shared" si="201"/>
        <v>0</v>
      </c>
      <c r="U350" s="102"/>
      <c r="V350" s="102"/>
      <c r="W350" s="102"/>
      <c r="X350" s="22">
        <f t="shared" si="202"/>
        <v>0</v>
      </c>
      <c r="Y350" s="35"/>
      <c r="Z350" s="35">
        <v>30299000</v>
      </c>
      <c r="AA350" s="35"/>
      <c r="AB350" s="40">
        <f t="shared" si="203"/>
        <v>30299000</v>
      </c>
      <c r="AC350" s="35"/>
      <c r="AD350" s="35"/>
      <c r="AE350" s="35"/>
      <c r="AF350" s="40">
        <f t="shared" si="204"/>
        <v>0</v>
      </c>
      <c r="AG350" s="40">
        <f t="shared" si="200"/>
        <v>30299000</v>
      </c>
      <c r="AH350" s="41">
        <f t="shared" si="205"/>
        <v>6.7412722900933642E-2</v>
      </c>
      <c r="AI350" s="42">
        <f t="shared" si="206"/>
        <v>1.671835353950802E-2</v>
      </c>
    </row>
    <row r="351" spans="1:35" ht="22.5" outlineLevel="1">
      <c r="A351" s="16">
        <v>24</v>
      </c>
      <c r="B351" s="79" t="s">
        <v>408</v>
      </c>
      <c r="C351" s="81">
        <v>41880</v>
      </c>
      <c r="D351" s="78" t="s">
        <v>450</v>
      </c>
      <c r="E351" s="245"/>
      <c r="F351" s="79" t="s">
        <v>109</v>
      </c>
      <c r="G351" s="96">
        <v>41880</v>
      </c>
      <c r="H351" s="96"/>
      <c r="I351" s="223"/>
      <c r="J351" s="117">
        <v>3000000</v>
      </c>
      <c r="K351" s="39"/>
      <c r="L351" s="102"/>
      <c r="M351" s="102"/>
      <c r="N351" s="102"/>
      <c r="O351" s="92" t="s">
        <v>131</v>
      </c>
      <c r="P351" s="39"/>
      <c r="Q351" s="102"/>
      <c r="R351" s="102"/>
      <c r="S351" s="102"/>
      <c r="T351" s="22">
        <f t="shared" si="201"/>
        <v>0</v>
      </c>
      <c r="U351" s="102"/>
      <c r="V351" s="102"/>
      <c r="W351" s="102"/>
      <c r="X351" s="22">
        <f t="shared" si="202"/>
        <v>0</v>
      </c>
      <c r="Y351" s="35"/>
      <c r="Z351" s="35">
        <v>3000000</v>
      </c>
      <c r="AA351" s="35"/>
      <c r="AB351" s="40">
        <f t="shared" si="203"/>
        <v>3000000</v>
      </c>
      <c r="AC351" s="35"/>
      <c r="AD351" s="35"/>
      <c r="AE351" s="35"/>
      <c r="AF351" s="40">
        <f t="shared" si="204"/>
        <v>0</v>
      </c>
      <c r="AG351" s="40">
        <f t="shared" si="200"/>
        <v>3000000</v>
      </c>
      <c r="AH351" s="41">
        <f t="shared" si="205"/>
        <v>6.6747473085844722E-3</v>
      </c>
      <c r="AI351" s="42">
        <f t="shared" si="206"/>
        <v>1.6553371602536077E-3</v>
      </c>
    </row>
    <row r="352" spans="1:35" outlineLevel="1">
      <c r="A352" s="16">
        <v>25</v>
      </c>
      <c r="B352" s="79" t="s">
        <v>409</v>
      </c>
      <c r="C352" s="81">
        <v>41891</v>
      </c>
      <c r="D352" s="78" t="s">
        <v>451</v>
      </c>
      <c r="E352" s="245"/>
      <c r="F352" s="79" t="s">
        <v>109</v>
      </c>
      <c r="G352" s="96">
        <v>41891</v>
      </c>
      <c r="H352" s="96"/>
      <c r="I352" s="223"/>
      <c r="J352" s="117">
        <v>3000000</v>
      </c>
      <c r="K352" s="39"/>
      <c r="L352" s="102"/>
      <c r="M352" s="102"/>
      <c r="N352" s="102"/>
      <c r="O352" s="92" t="s">
        <v>131</v>
      </c>
      <c r="P352" s="39"/>
      <c r="Q352" s="102"/>
      <c r="R352" s="102"/>
      <c r="S352" s="102"/>
      <c r="T352" s="22">
        <f t="shared" si="201"/>
        <v>0</v>
      </c>
      <c r="U352" s="102"/>
      <c r="V352" s="102"/>
      <c r="W352" s="102"/>
      <c r="X352" s="22">
        <f t="shared" si="202"/>
        <v>0</v>
      </c>
      <c r="Y352" s="35"/>
      <c r="Z352" s="35"/>
      <c r="AA352" s="35">
        <v>3000000</v>
      </c>
      <c r="AB352" s="40">
        <f t="shared" si="203"/>
        <v>3000000</v>
      </c>
      <c r="AC352" s="35"/>
      <c r="AD352" s="35"/>
      <c r="AE352" s="35"/>
      <c r="AF352" s="40">
        <f t="shared" si="204"/>
        <v>0</v>
      </c>
      <c r="AG352" s="40">
        <f t="shared" si="200"/>
        <v>3000000</v>
      </c>
      <c r="AH352" s="41">
        <f t="shared" si="205"/>
        <v>6.6747473085844722E-3</v>
      </c>
      <c r="AI352" s="42">
        <f t="shared" si="206"/>
        <v>1.6553371602536077E-3</v>
      </c>
    </row>
    <row r="353" spans="1:35" outlineLevel="1">
      <c r="A353" s="16">
        <v>26</v>
      </c>
      <c r="B353" s="79" t="s">
        <v>410</v>
      </c>
      <c r="C353" s="81">
        <v>41891</v>
      </c>
      <c r="D353" s="78" t="s">
        <v>452</v>
      </c>
      <c r="E353" s="245"/>
      <c r="F353" s="79" t="s">
        <v>109</v>
      </c>
      <c r="G353" s="96">
        <v>41891</v>
      </c>
      <c r="H353" s="96"/>
      <c r="I353" s="223"/>
      <c r="J353" s="117">
        <v>15498000</v>
      </c>
      <c r="K353" s="39"/>
      <c r="L353" s="102"/>
      <c r="M353" s="102"/>
      <c r="N353" s="102"/>
      <c r="O353" s="92" t="s">
        <v>131</v>
      </c>
      <c r="P353" s="39"/>
      <c r="Q353" s="102"/>
      <c r="R353" s="102"/>
      <c r="S353" s="102"/>
      <c r="T353" s="22">
        <f t="shared" si="201"/>
        <v>0</v>
      </c>
      <c r="U353" s="102"/>
      <c r="V353" s="102"/>
      <c r="W353" s="102"/>
      <c r="X353" s="22">
        <f t="shared" si="202"/>
        <v>0</v>
      </c>
      <c r="Y353" s="35"/>
      <c r="Z353" s="35"/>
      <c r="AA353" s="35">
        <v>15498000</v>
      </c>
      <c r="AB353" s="40">
        <f t="shared" si="203"/>
        <v>15498000</v>
      </c>
      <c r="AC353" s="35"/>
      <c r="AD353" s="35"/>
      <c r="AE353" s="35"/>
      <c r="AF353" s="40">
        <f t="shared" si="204"/>
        <v>0</v>
      </c>
      <c r="AG353" s="40">
        <f t="shared" si="200"/>
        <v>15498000</v>
      </c>
      <c r="AH353" s="41">
        <f t="shared" si="205"/>
        <v>3.4481744596147383E-2</v>
      </c>
      <c r="AI353" s="42">
        <f t="shared" si="206"/>
        <v>8.5514717698701379E-3</v>
      </c>
    </row>
    <row r="354" spans="1:35" ht="22.5" outlineLevel="1">
      <c r="A354" s="16">
        <v>27</v>
      </c>
      <c r="B354" s="79" t="s">
        <v>411</v>
      </c>
      <c r="C354" s="81">
        <v>41891</v>
      </c>
      <c r="D354" s="78" t="s">
        <v>453</v>
      </c>
      <c r="E354" s="245"/>
      <c r="F354" s="79" t="s">
        <v>109</v>
      </c>
      <c r="G354" s="96">
        <v>41891</v>
      </c>
      <c r="H354" s="96"/>
      <c r="I354" s="223"/>
      <c r="J354" s="117">
        <v>4920000</v>
      </c>
      <c r="K354" s="39"/>
      <c r="L354" s="102"/>
      <c r="M354" s="102"/>
      <c r="N354" s="102"/>
      <c r="O354" s="92" t="s">
        <v>131</v>
      </c>
      <c r="P354" s="39"/>
      <c r="Q354" s="102"/>
      <c r="R354" s="102"/>
      <c r="S354" s="102"/>
      <c r="T354" s="22">
        <f t="shared" si="201"/>
        <v>0</v>
      </c>
      <c r="U354" s="102"/>
      <c r="V354" s="102"/>
      <c r="W354" s="102"/>
      <c r="X354" s="22">
        <f t="shared" si="202"/>
        <v>0</v>
      </c>
      <c r="Y354" s="35"/>
      <c r="Z354" s="35"/>
      <c r="AA354" s="35">
        <v>4920000</v>
      </c>
      <c r="AB354" s="40">
        <f t="shared" si="203"/>
        <v>4920000</v>
      </c>
      <c r="AC354" s="35"/>
      <c r="AD354" s="35"/>
      <c r="AE354" s="35"/>
      <c r="AF354" s="40">
        <f t="shared" si="204"/>
        <v>0</v>
      </c>
      <c r="AG354" s="40">
        <f t="shared" si="200"/>
        <v>4920000</v>
      </c>
      <c r="AH354" s="41">
        <f t="shared" si="205"/>
        <v>1.0946585586078535E-2</v>
      </c>
      <c r="AI354" s="42">
        <f t="shared" si="206"/>
        <v>2.7147529428159164E-3</v>
      </c>
    </row>
    <row r="355" spans="1:35" ht="22.5" outlineLevel="1">
      <c r="A355" s="16">
        <v>28</v>
      </c>
      <c r="B355" s="79" t="s">
        <v>412</v>
      </c>
      <c r="C355" s="81">
        <v>41891</v>
      </c>
      <c r="D355" s="78" t="s">
        <v>454</v>
      </c>
      <c r="E355" s="245"/>
      <c r="F355" s="79" t="s">
        <v>109</v>
      </c>
      <c r="G355" s="96">
        <v>41891</v>
      </c>
      <c r="H355" s="96"/>
      <c r="I355" s="223"/>
      <c r="J355" s="117">
        <v>13981000</v>
      </c>
      <c r="K355" s="39"/>
      <c r="L355" s="102"/>
      <c r="M355" s="102"/>
      <c r="N355" s="102"/>
      <c r="O355" s="92" t="s">
        <v>131</v>
      </c>
      <c r="P355" s="39"/>
      <c r="Q355" s="102"/>
      <c r="R355" s="102"/>
      <c r="S355" s="102"/>
      <c r="T355" s="22">
        <f t="shared" si="201"/>
        <v>0</v>
      </c>
      <c r="U355" s="102"/>
      <c r="V355" s="102"/>
      <c r="W355" s="102"/>
      <c r="X355" s="22">
        <f t="shared" si="202"/>
        <v>0</v>
      </c>
      <c r="Y355" s="35"/>
      <c r="Z355" s="35"/>
      <c r="AA355" s="35">
        <v>13981000</v>
      </c>
      <c r="AB355" s="40">
        <f t="shared" si="203"/>
        <v>13981000</v>
      </c>
      <c r="AC355" s="35"/>
      <c r="AD355" s="35"/>
      <c r="AE355" s="35"/>
      <c r="AF355" s="40">
        <f t="shared" si="204"/>
        <v>0</v>
      </c>
      <c r="AG355" s="40">
        <f t="shared" si="200"/>
        <v>13981000</v>
      </c>
      <c r="AH355" s="41">
        <f t="shared" si="205"/>
        <v>3.110654737377317E-2</v>
      </c>
      <c r="AI355" s="42">
        <f t="shared" si="206"/>
        <v>7.714422945835229E-3</v>
      </c>
    </row>
    <row r="356" spans="1:35" ht="22.5" outlineLevel="1">
      <c r="A356" s="16">
        <v>29</v>
      </c>
      <c r="B356" s="79" t="s">
        <v>413</v>
      </c>
      <c r="C356" s="81">
        <v>41893</v>
      </c>
      <c r="D356" s="78" t="s">
        <v>455</v>
      </c>
      <c r="E356" s="245"/>
      <c r="F356" s="79" t="s">
        <v>109</v>
      </c>
      <c r="G356" s="96">
        <v>41893</v>
      </c>
      <c r="H356" s="96"/>
      <c r="I356" s="223"/>
      <c r="J356" s="117">
        <v>11746500</v>
      </c>
      <c r="K356" s="39"/>
      <c r="L356" s="102"/>
      <c r="M356" s="102"/>
      <c r="N356" s="102"/>
      <c r="O356" s="92" t="s">
        <v>131</v>
      </c>
      <c r="P356" s="39"/>
      <c r="Q356" s="102"/>
      <c r="R356" s="102"/>
      <c r="S356" s="102"/>
      <c r="T356" s="22">
        <f t="shared" si="201"/>
        <v>0</v>
      </c>
      <c r="U356" s="102"/>
      <c r="V356" s="102"/>
      <c r="W356" s="102"/>
      <c r="X356" s="22">
        <f t="shared" si="202"/>
        <v>0</v>
      </c>
      <c r="Y356" s="35"/>
      <c r="Z356" s="35"/>
      <c r="AA356" s="35">
        <v>11746500</v>
      </c>
      <c r="AB356" s="40">
        <f t="shared" si="203"/>
        <v>11746500</v>
      </c>
      <c r="AC356" s="35"/>
      <c r="AD356" s="35"/>
      <c r="AE356" s="35"/>
      <c r="AF356" s="40">
        <f t="shared" si="204"/>
        <v>0</v>
      </c>
      <c r="AG356" s="40">
        <f t="shared" si="200"/>
        <v>11746500</v>
      </c>
      <c r="AH356" s="41">
        <f t="shared" si="205"/>
        <v>2.6134973086762502E-2</v>
      </c>
      <c r="AI356" s="42">
        <f t="shared" si="206"/>
        <v>6.4814726509730006E-3</v>
      </c>
    </row>
    <row r="357" spans="1:35" ht="22.5" outlineLevel="1">
      <c r="A357" s="16">
        <v>30</v>
      </c>
      <c r="B357" s="79" t="s">
        <v>414</v>
      </c>
      <c r="C357" s="81">
        <v>41893</v>
      </c>
      <c r="D357" s="78" t="s">
        <v>456</v>
      </c>
      <c r="E357" s="245"/>
      <c r="F357" s="79" t="s">
        <v>109</v>
      </c>
      <c r="G357" s="96">
        <v>41893</v>
      </c>
      <c r="H357" s="96"/>
      <c r="I357" s="223"/>
      <c r="J357" s="117">
        <v>43012717</v>
      </c>
      <c r="K357" s="39"/>
      <c r="L357" s="102"/>
      <c r="M357" s="102"/>
      <c r="N357" s="102"/>
      <c r="O357" s="92" t="s">
        <v>131</v>
      </c>
      <c r="P357" s="39"/>
      <c r="Q357" s="102"/>
      <c r="R357" s="102"/>
      <c r="S357" s="102"/>
      <c r="T357" s="22">
        <f t="shared" si="201"/>
        <v>0</v>
      </c>
      <c r="U357" s="102"/>
      <c r="V357" s="102"/>
      <c r="W357" s="102"/>
      <c r="X357" s="22">
        <f t="shared" si="202"/>
        <v>0</v>
      </c>
      <c r="Y357" s="35"/>
      <c r="Z357" s="35"/>
      <c r="AA357" s="35">
        <v>43012717</v>
      </c>
      <c r="AB357" s="40">
        <f t="shared" si="203"/>
        <v>43012717</v>
      </c>
      <c r="AC357" s="35"/>
      <c r="AD357" s="35"/>
      <c r="AE357" s="35"/>
      <c r="AF357" s="40">
        <f t="shared" si="204"/>
        <v>0</v>
      </c>
      <c r="AG357" s="40">
        <f t="shared" si="200"/>
        <v>43012717</v>
      </c>
      <c r="AH357" s="41">
        <f t="shared" si="205"/>
        <v>9.5699672343551867E-2</v>
      </c>
      <c r="AI357" s="42">
        <f t="shared" si="206"/>
        <v>2.3733516271190691E-2</v>
      </c>
    </row>
    <row r="358" spans="1:35" ht="22.5" outlineLevel="1">
      <c r="A358" s="16">
        <v>31</v>
      </c>
      <c r="B358" s="79" t="s">
        <v>415</v>
      </c>
      <c r="C358" s="81">
        <v>41899</v>
      </c>
      <c r="D358" s="78" t="s">
        <v>457</v>
      </c>
      <c r="E358" s="245"/>
      <c r="F358" s="79" t="s">
        <v>109</v>
      </c>
      <c r="G358" s="96">
        <v>41899</v>
      </c>
      <c r="H358" s="96"/>
      <c r="I358" s="223"/>
      <c r="J358" s="117">
        <v>3956500</v>
      </c>
      <c r="K358" s="39"/>
      <c r="L358" s="102"/>
      <c r="M358" s="102"/>
      <c r="N358" s="102"/>
      <c r="O358" s="92" t="s">
        <v>131</v>
      </c>
      <c r="P358" s="39"/>
      <c r="Q358" s="102"/>
      <c r="R358" s="102"/>
      <c r="S358" s="102"/>
      <c r="T358" s="22">
        <f t="shared" si="201"/>
        <v>0</v>
      </c>
      <c r="U358" s="102"/>
      <c r="V358" s="102"/>
      <c r="W358" s="102"/>
      <c r="X358" s="22">
        <f t="shared" si="202"/>
        <v>0</v>
      </c>
      <c r="Y358" s="35"/>
      <c r="Z358" s="35"/>
      <c r="AA358" s="35">
        <v>3956500</v>
      </c>
      <c r="AB358" s="40">
        <f t="shared" si="203"/>
        <v>3956500</v>
      </c>
      <c r="AC358" s="35"/>
      <c r="AD358" s="35"/>
      <c r="AE358" s="35"/>
      <c r="AF358" s="40">
        <f t="shared" si="204"/>
        <v>0</v>
      </c>
      <c r="AG358" s="40">
        <f t="shared" si="200"/>
        <v>3956500</v>
      </c>
      <c r="AH358" s="41">
        <f t="shared" si="205"/>
        <v>8.8028792421381546E-3</v>
      </c>
      <c r="AI358" s="42">
        <f t="shared" si="206"/>
        <v>2.1831138248477994E-3</v>
      </c>
    </row>
    <row r="359" spans="1:35" ht="22.5" outlineLevel="1">
      <c r="A359" s="16">
        <v>32</v>
      </c>
      <c r="B359" s="79" t="s">
        <v>416</v>
      </c>
      <c r="C359" s="81">
        <v>41904</v>
      </c>
      <c r="D359" s="78" t="s">
        <v>458</v>
      </c>
      <c r="E359" s="245"/>
      <c r="F359" s="79" t="s">
        <v>109</v>
      </c>
      <c r="G359" s="96">
        <v>41904</v>
      </c>
      <c r="H359" s="96"/>
      <c r="I359" s="223"/>
      <c r="J359" s="117">
        <v>6000000</v>
      </c>
      <c r="K359" s="39"/>
      <c r="L359" s="102"/>
      <c r="M359" s="102"/>
      <c r="N359" s="102"/>
      <c r="O359" s="92" t="s">
        <v>131</v>
      </c>
      <c r="P359" s="39"/>
      <c r="Q359" s="102"/>
      <c r="R359" s="102"/>
      <c r="S359" s="102"/>
      <c r="T359" s="22">
        <f t="shared" si="201"/>
        <v>0</v>
      </c>
      <c r="U359" s="102"/>
      <c r="V359" s="102"/>
      <c r="W359" s="102"/>
      <c r="X359" s="22">
        <f t="shared" si="202"/>
        <v>0</v>
      </c>
      <c r="Y359" s="35"/>
      <c r="Z359" s="35"/>
      <c r="AA359" s="35">
        <v>6000000</v>
      </c>
      <c r="AB359" s="40">
        <f t="shared" si="203"/>
        <v>6000000</v>
      </c>
      <c r="AC359" s="35"/>
      <c r="AD359" s="35"/>
      <c r="AE359" s="35"/>
      <c r="AF359" s="40">
        <f t="shared" si="204"/>
        <v>0</v>
      </c>
      <c r="AG359" s="40">
        <f t="shared" si="200"/>
        <v>6000000</v>
      </c>
      <c r="AH359" s="41">
        <f t="shared" si="205"/>
        <v>1.3349494617168944E-2</v>
      </c>
      <c r="AI359" s="42">
        <f t="shared" si="206"/>
        <v>3.3106743205072154E-3</v>
      </c>
    </row>
    <row r="360" spans="1:35" outlineLevel="1">
      <c r="A360" s="16">
        <v>33</v>
      </c>
      <c r="B360" s="79" t="s">
        <v>417</v>
      </c>
      <c r="C360" s="81">
        <v>41906</v>
      </c>
      <c r="D360" s="78" t="s">
        <v>459</v>
      </c>
      <c r="E360" s="245"/>
      <c r="F360" s="79" t="s">
        <v>109</v>
      </c>
      <c r="G360" s="96">
        <v>41906</v>
      </c>
      <c r="H360" s="96"/>
      <c r="I360" s="223"/>
      <c r="J360" s="117">
        <v>3000000</v>
      </c>
      <c r="K360" s="39"/>
      <c r="L360" s="102"/>
      <c r="M360" s="102"/>
      <c r="N360" s="102"/>
      <c r="O360" s="92" t="s">
        <v>131</v>
      </c>
      <c r="P360" s="39"/>
      <c r="Q360" s="102"/>
      <c r="R360" s="102"/>
      <c r="S360" s="102"/>
      <c r="T360" s="22">
        <f t="shared" si="201"/>
        <v>0</v>
      </c>
      <c r="U360" s="102"/>
      <c r="V360" s="102"/>
      <c r="W360" s="102"/>
      <c r="X360" s="22">
        <f t="shared" si="202"/>
        <v>0</v>
      </c>
      <c r="Y360" s="35"/>
      <c r="Z360" s="35"/>
      <c r="AA360" s="35">
        <v>3000000</v>
      </c>
      <c r="AB360" s="40">
        <f t="shared" si="203"/>
        <v>3000000</v>
      </c>
      <c r="AC360" s="35"/>
      <c r="AD360" s="35"/>
      <c r="AE360" s="35"/>
      <c r="AF360" s="40">
        <f t="shared" si="204"/>
        <v>0</v>
      </c>
      <c r="AG360" s="40">
        <f t="shared" si="200"/>
        <v>3000000</v>
      </c>
      <c r="AH360" s="41">
        <f t="shared" si="205"/>
        <v>6.6747473085844722E-3</v>
      </c>
      <c r="AI360" s="42">
        <f t="shared" si="206"/>
        <v>1.6553371602536077E-3</v>
      </c>
    </row>
    <row r="361" spans="1:35" ht="22.5" outlineLevel="1">
      <c r="A361" s="16">
        <v>34</v>
      </c>
      <c r="B361" s="79" t="s">
        <v>418</v>
      </c>
      <c r="C361" s="81">
        <v>41906</v>
      </c>
      <c r="D361" s="78" t="s">
        <v>460</v>
      </c>
      <c r="E361" s="245"/>
      <c r="F361" s="79" t="s">
        <v>109</v>
      </c>
      <c r="G361" s="96">
        <v>41906</v>
      </c>
      <c r="H361" s="96"/>
      <c r="I361" s="223"/>
      <c r="J361" s="117">
        <v>3000000</v>
      </c>
      <c r="K361" s="39"/>
      <c r="L361" s="102"/>
      <c r="M361" s="102"/>
      <c r="N361" s="102"/>
      <c r="O361" s="92" t="s">
        <v>131</v>
      </c>
      <c r="P361" s="39"/>
      <c r="Q361" s="102"/>
      <c r="R361" s="102"/>
      <c r="S361" s="102"/>
      <c r="T361" s="22">
        <f t="shared" si="201"/>
        <v>0</v>
      </c>
      <c r="U361" s="102"/>
      <c r="V361" s="102"/>
      <c r="W361" s="102"/>
      <c r="X361" s="22">
        <f t="shared" si="202"/>
        <v>0</v>
      </c>
      <c r="Y361" s="35"/>
      <c r="Z361" s="35"/>
      <c r="AA361" s="35">
        <v>3000000</v>
      </c>
      <c r="AB361" s="40">
        <f t="shared" si="203"/>
        <v>3000000</v>
      </c>
      <c r="AC361" s="35"/>
      <c r="AD361" s="35"/>
      <c r="AE361" s="35"/>
      <c r="AF361" s="40">
        <f t="shared" si="204"/>
        <v>0</v>
      </c>
      <c r="AG361" s="40">
        <f t="shared" si="200"/>
        <v>3000000</v>
      </c>
      <c r="AH361" s="41">
        <f t="shared" si="205"/>
        <v>6.6747473085844722E-3</v>
      </c>
      <c r="AI361" s="42">
        <f t="shared" si="206"/>
        <v>1.6553371602536077E-3</v>
      </c>
    </row>
    <row r="362" spans="1:35" outlineLevel="1">
      <c r="A362" s="16">
        <v>35</v>
      </c>
      <c r="B362" s="79" t="s">
        <v>419</v>
      </c>
      <c r="C362" s="81">
        <v>41906</v>
      </c>
      <c r="D362" s="78" t="s">
        <v>461</v>
      </c>
      <c r="E362" s="245"/>
      <c r="F362" s="79" t="s">
        <v>109</v>
      </c>
      <c r="G362" s="96">
        <v>41906</v>
      </c>
      <c r="H362" s="96"/>
      <c r="I362" s="223"/>
      <c r="J362" s="117">
        <v>5473500</v>
      </c>
      <c r="K362" s="39"/>
      <c r="L362" s="102"/>
      <c r="M362" s="102"/>
      <c r="N362" s="102"/>
      <c r="O362" s="92" t="s">
        <v>131</v>
      </c>
      <c r="P362" s="39"/>
      <c r="Q362" s="102"/>
      <c r="R362" s="102"/>
      <c r="S362" s="102"/>
      <c r="T362" s="22">
        <f t="shared" si="201"/>
        <v>0</v>
      </c>
      <c r="U362" s="102"/>
      <c r="V362" s="102"/>
      <c r="W362" s="102"/>
      <c r="X362" s="22">
        <f t="shared" si="202"/>
        <v>0</v>
      </c>
      <c r="Y362" s="35"/>
      <c r="Z362" s="35"/>
      <c r="AA362" s="35">
        <v>5473500</v>
      </c>
      <c r="AB362" s="40">
        <f t="shared" si="203"/>
        <v>5473500</v>
      </c>
      <c r="AC362" s="35"/>
      <c r="AD362" s="35"/>
      <c r="AE362" s="35"/>
      <c r="AF362" s="40">
        <f t="shared" si="204"/>
        <v>0</v>
      </c>
      <c r="AG362" s="40">
        <f t="shared" si="200"/>
        <v>5473500</v>
      </c>
      <c r="AH362" s="41">
        <f t="shared" si="205"/>
        <v>1.2178076464512369E-2</v>
      </c>
      <c r="AI362" s="42">
        <f t="shared" si="206"/>
        <v>3.020162648882707E-3</v>
      </c>
    </row>
    <row r="363" spans="1:35" outlineLevel="1">
      <c r="A363" s="16">
        <v>36</v>
      </c>
      <c r="B363" s="79" t="s">
        <v>420</v>
      </c>
      <c r="C363" s="81">
        <v>41906</v>
      </c>
      <c r="D363" s="78" t="s">
        <v>462</v>
      </c>
      <c r="E363" s="245"/>
      <c r="F363" s="79" t="s">
        <v>109</v>
      </c>
      <c r="G363" s="96">
        <v>41906</v>
      </c>
      <c r="H363" s="96"/>
      <c r="I363" s="223"/>
      <c r="J363" s="117">
        <v>20131000</v>
      </c>
      <c r="K363" s="39"/>
      <c r="L363" s="102"/>
      <c r="M363" s="102"/>
      <c r="N363" s="102"/>
      <c r="O363" s="92" t="s">
        <v>131</v>
      </c>
      <c r="P363" s="39"/>
      <c r="Q363" s="102"/>
      <c r="R363" s="102"/>
      <c r="S363" s="102"/>
      <c r="T363" s="22">
        <f t="shared" si="201"/>
        <v>0</v>
      </c>
      <c r="U363" s="102"/>
      <c r="V363" s="102"/>
      <c r="W363" s="102"/>
      <c r="X363" s="22">
        <f t="shared" si="202"/>
        <v>0</v>
      </c>
      <c r="Y363" s="35"/>
      <c r="Z363" s="35"/>
      <c r="AA363" s="35">
        <v>20131000</v>
      </c>
      <c r="AB363" s="40">
        <f t="shared" si="203"/>
        <v>20131000</v>
      </c>
      <c r="AC363" s="35"/>
      <c r="AD363" s="35"/>
      <c r="AE363" s="35"/>
      <c r="AF363" s="40">
        <f t="shared" si="204"/>
        <v>0</v>
      </c>
      <c r="AG363" s="40">
        <f t="shared" si="200"/>
        <v>20131000</v>
      </c>
      <c r="AH363" s="41">
        <f t="shared" si="205"/>
        <v>4.4789779356371337E-2</v>
      </c>
      <c r="AI363" s="42">
        <f t="shared" si="206"/>
        <v>1.1107864124355125E-2</v>
      </c>
    </row>
    <row r="364" spans="1:35" ht="22.5" outlineLevel="1">
      <c r="A364" s="16">
        <v>37</v>
      </c>
      <c r="B364" s="79" t="s">
        <v>421</v>
      </c>
      <c r="C364" s="81">
        <v>41906</v>
      </c>
      <c r="D364" s="78" t="s">
        <v>463</v>
      </c>
      <c r="E364" s="245"/>
      <c r="F364" s="79" t="s">
        <v>109</v>
      </c>
      <c r="G364" s="96">
        <v>41906</v>
      </c>
      <c r="H364" s="96"/>
      <c r="I364" s="223"/>
      <c r="J364" s="117">
        <v>3000000</v>
      </c>
      <c r="K364" s="39"/>
      <c r="L364" s="102"/>
      <c r="M364" s="102"/>
      <c r="N364" s="102"/>
      <c r="O364" s="92" t="s">
        <v>131</v>
      </c>
      <c r="P364" s="39"/>
      <c r="Q364" s="102"/>
      <c r="R364" s="102"/>
      <c r="S364" s="102"/>
      <c r="T364" s="22">
        <f t="shared" si="201"/>
        <v>0</v>
      </c>
      <c r="U364" s="102"/>
      <c r="V364" s="102"/>
      <c r="W364" s="102"/>
      <c r="X364" s="22">
        <f t="shared" si="202"/>
        <v>0</v>
      </c>
      <c r="Y364" s="35"/>
      <c r="Z364" s="35"/>
      <c r="AA364" s="35">
        <v>3000000</v>
      </c>
      <c r="AB364" s="40">
        <f t="shared" si="203"/>
        <v>3000000</v>
      </c>
      <c r="AC364" s="35"/>
      <c r="AD364" s="35"/>
      <c r="AE364" s="35"/>
      <c r="AF364" s="40">
        <f t="shared" si="204"/>
        <v>0</v>
      </c>
      <c r="AG364" s="40">
        <f t="shared" si="200"/>
        <v>3000000</v>
      </c>
      <c r="AH364" s="41">
        <f t="shared" si="205"/>
        <v>6.6747473085844722E-3</v>
      </c>
      <c r="AI364" s="42">
        <f t="shared" si="206"/>
        <v>1.6553371602536077E-3</v>
      </c>
    </row>
    <row r="365" spans="1:35" ht="22.5" outlineLevel="1">
      <c r="A365" s="16">
        <v>38</v>
      </c>
      <c r="B365" s="79" t="s">
        <v>422</v>
      </c>
      <c r="C365" s="81">
        <v>41906</v>
      </c>
      <c r="D365" s="78" t="s">
        <v>464</v>
      </c>
      <c r="E365" s="245"/>
      <c r="F365" s="79" t="s">
        <v>109</v>
      </c>
      <c r="G365" s="96">
        <v>41906</v>
      </c>
      <c r="H365" s="96"/>
      <c r="I365" s="223"/>
      <c r="J365" s="117">
        <v>17056000</v>
      </c>
      <c r="K365" s="39"/>
      <c r="L365" s="102"/>
      <c r="M365" s="102"/>
      <c r="N365" s="102"/>
      <c r="O365" s="92" t="s">
        <v>131</v>
      </c>
      <c r="P365" s="39"/>
      <c r="Q365" s="102"/>
      <c r="R365" s="102"/>
      <c r="S365" s="102"/>
      <c r="T365" s="22">
        <f t="shared" si="201"/>
        <v>0</v>
      </c>
      <c r="U365" s="102"/>
      <c r="V365" s="102"/>
      <c r="W365" s="102"/>
      <c r="X365" s="22">
        <f t="shared" si="202"/>
        <v>0</v>
      </c>
      <c r="Y365" s="35"/>
      <c r="Z365" s="35"/>
      <c r="AA365" s="35">
        <v>17056000</v>
      </c>
      <c r="AB365" s="40">
        <f t="shared" si="203"/>
        <v>17056000</v>
      </c>
      <c r="AC365" s="35"/>
      <c r="AD365" s="35"/>
      <c r="AE365" s="35"/>
      <c r="AF365" s="40">
        <f t="shared" si="204"/>
        <v>0</v>
      </c>
      <c r="AG365" s="40">
        <f t="shared" si="200"/>
        <v>17056000</v>
      </c>
      <c r="AH365" s="41">
        <f t="shared" si="205"/>
        <v>3.794816336507225E-2</v>
      </c>
      <c r="AI365" s="42">
        <f t="shared" si="206"/>
        <v>9.4111435350951768E-3</v>
      </c>
    </row>
    <row r="366" spans="1:35" outlineLevel="1">
      <c r="A366" s="16">
        <v>39</v>
      </c>
      <c r="B366" s="79" t="s">
        <v>423</v>
      </c>
      <c r="C366" s="81">
        <v>41911</v>
      </c>
      <c r="D366" s="78" t="s">
        <v>465</v>
      </c>
      <c r="E366" s="245"/>
      <c r="F366" s="79" t="s">
        <v>109</v>
      </c>
      <c r="G366" s="96">
        <v>41911</v>
      </c>
      <c r="H366" s="96"/>
      <c r="I366" s="223"/>
      <c r="J366" s="117">
        <v>3690000</v>
      </c>
      <c r="K366" s="39"/>
      <c r="L366" s="102"/>
      <c r="M366" s="102"/>
      <c r="N366" s="102"/>
      <c r="O366" s="92" t="s">
        <v>131</v>
      </c>
      <c r="P366" s="39"/>
      <c r="Q366" s="102"/>
      <c r="R366" s="102"/>
      <c r="S366" s="102"/>
      <c r="T366" s="22">
        <f t="shared" si="201"/>
        <v>0</v>
      </c>
      <c r="U366" s="102"/>
      <c r="V366" s="102"/>
      <c r="W366" s="102"/>
      <c r="X366" s="22">
        <f t="shared" si="202"/>
        <v>0</v>
      </c>
      <c r="Y366" s="35"/>
      <c r="Z366" s="35"/>
      <c r="AA366" s="35">
        <v>3690000</v>
      </c>
      <c r="AB366" s="40">
        <f t="shared" si="203"/>
        <v>3690000</v>
      </c>
      <c r="AC366" s="35"/>
      <c r="AD366" s="35"/>
      <c r="AE366" s="35"/>
      <c r="AF366" s="40">
        <f t="shared" si="204"/>
        <v>0</v>
      </c>
      <c r="AG366" s="40">
        <f t="shared" si="200"/>
        <v>3690000</v>
      </c>
      <c r="AH366" s="41">
        <f t="shared" si="205"/>
        <v>8.209939189558901E-3</v>
      </c>
      <c r="AI366" s="42">
        <f t="shared" si="206"/>
        <v>2.0360647071119373E-3</v>
      </c>
    </row>
    <row r="367" spans="1:35" ht="22.5" outlineLevel="1">
      <c r="A367" s="16">
        <v>40</v>
      </c>
      <c r="B367" s="79" t="s">
        <v>424</v>
      </c>
      <c r="C367" s="81">
        <v>41911</v>
      </c>
      <c r="D367" s="78" t="s">
        <v>466</v>
      </c>
      <c r="E367" s="245"/>
      <c r="F367" s="79" t="s">
        <v>109</v>
      </c>
      <c r="G367" s="96">
        <v>41911</v>
      </c>
      <c r="H367" s="96"/>
      <c r="I367" s="223"/>
      <c r="J367" s="117">
        <v>3000000</v>
      </c>
      <c r="K367" s="39"/>
      <c r="L367" s="102"/>
      <c r="M367" s="102"/>
      <c r="N367" s="102"/>
      <c r="O367" s="92" t="s">
        <v>131</v>
      </c>
      <c r="P367" s="39"/>
      <c r="Q367" s="102"/>
      <c r="R367" s="102"/>
      <c r="S367" s="102"/>
      <c r="T367" s="22">
        <f t="shared" si="201"/>
        <v>0</v>
      </c>
      <c r="U367" s="102"/>
      <c r="V367" s="102"/>
      <c r="W367" s="102"/>
      <c r="X367" s="22">
        <f t="shared" si="202"/>
        <v>0</v>
      </c>
      <c r="Y367" s="35"/>
      <c r="Z367" s="35"/>
      <c r="AA367" s="35">
        <v>3000000</v>
      </c>
      <c r="AB367" s="40">
        <f t="shared" si="203"/>
        <v>3000000</v>
      </c>
      <c r="AC367" s="35"/>
      <c r="AD367" s="35"/>
      <c r="AE367" s="35"/>
      <c r="AF367" s="40">
        <f t="shared" si="204"/>
        <v>0</v>
      </c>
      <c r="AG367" s="40">
        <f t="shared" si="200"/>
        <v>3000000</v>
      </c>
      <c r="AH367" s="41">
        <f t="shared" si="205"/>
        <v>6.6747473085844722E-3</v>
      </c>
      <c r="AI367" s="42">
        <f t="shared" si="206"/>
        <v>1.6553371602536077E-3</v>
      </c>
    </row>
    <row r="368" spans="1:35" outlineLevel="1">
      <c r="A368" s="16">
        <v>41</v>
      </c>
      <c r="B368" s="79" t="s">
        <v>425</v>
      </c>
      <c r="C368" s="81">
        <v>41912</v>
      </c>
      <c r="D368" s="78" t="s">
        <v>467</v>
      </c>
      <c r="E368" s="245"/>
      <c r="F368" s="79" t="s">
        <v>109</v>
      </c>
      <c r="G368" s="96">
        <v>41912</v>
      </c>
      <c r="H368" s="96"/>
      <c r="I368" s="223"/>
      <c r="J368" s="117">
        <v>5801500</v>
      </c>
      <c r="K368" s="39"/>
      <c r="L368" s="102"/>
      <c r="M368" s="102"/>
      <c r="N368" s="102"/>
      <c r="O368" s="92" t="s">
        <v>131</v>
      </c>
      <c r="P368" s="39"/>
      <c r="Q368" s="102"/>
      <c r="R368" s="102"/>
      <c r="S368" s="102"/>
      <c r="T368" s="22">
        <f t="shared" si="201"/>
        <v>0</v>
      </c>
      <c r="U368" s="102"/>
      <c r="V368" s="102"/>
      <c r="W368" s="102"/>
      <c r="X368" s="22">
        <f t="shared" si="202"/>
        <v>0</v>
      </c>
      <c r="Y368" s="35"/>
      <c r="Z368" s="35"/>
      <c r="AA368" s="35">
        <v>5801500</v>
      </c>
      <c r="AB368" s="40">
        <f t="shared" si="203"/>
        <v>5801500</v>
      </c>
      <c r="AC368" s="35"/>
      <c r="AD368" s="35"/>
      <c r="AE368" s="35"/>
      <c r="AF368" s="40">
        <f t="shared" si="204"/>
        <v>0</v>
      </c>
      <c r="AG368" s="40">
        <f t="shared" si="200"/>
        <v>5801500</v>
      </c>
      <c r="AH368" s="41">
        <f t="shared" si="205"/>
        <v>1.2907848836917606E-2</v>
      </c>
      <c r="AI368" s="42">
        <f t="shared" si="206"/>
        <v>3.2011461784037681E-3</v>
      </c>
    </row>
    <row r="369" spans="1:35" ht="22.5" outlineLevel="1">
      <c r="A369" s="16">
        <v>42</v>
      </c>
      <c r="B369" s="79" t="s">
        <v>426</v>
      </c>
      <c r="C369" s="81">
        <v>41912</v>
      </c>
      <c r="D369" s="78" t="s">
        <v>468</v>
      </c>
      <c r="E369" s="245"/>
      <c r="F369" s="79" t="s">
        <v>109</v>
      </c>
      <c r="G369" s="96">
        <v>41912</v>
      </c>
      <c r="H369" s="96"/>
      <c r="I369" s="223"/>
      <c r="J369" s="117">
        <v>10578000</v>
      </c>
      <c r="K369" s="39"/>
      <c r="L369" s="102"/>
      <c r="M369" s="102"/>
      <c r="N369" s="102"/>
      <c r="O369" s="92" t="s">
        <v>131</v>
      </c>
      <c r="P369" s="39"/>
      <c r="Q369" s="102"/>
      <c r="R369" s="102"/>
      <c r="S369" s="102"/>
      <c r="T369" s="22">
        <f t="shared" si="201"/>
        <v>0</v>
      </c>
      <c r="U369" s="102"/>
      <c r="V369" s="102"/>
      <c r="W369" s="102"/>
      <c r="X369" s="22">
        <f t="shared" si="202"/>
        <v>0</v>
      </c>
      <c r="Y369" s="35"/>
      <c r="Z369" s="35"/>
      <c r="AA369" s="35">
        <v>10578000</v>
      </c>
      <c r="AB369" s="40">
        <f t="shared" si="203"/>
        <v>10578000</v>
      </c>
      <c r="AC369" s="35"/>
      <c r="AD369" s="35"/>
      <c r="AE369" s="35"/>
      <c r="AF369" s="40">
        <f t="shared" si="204"/>
        <v>0</v>
      </c>
      <c r="AG369" s="40">
        <f t="shared" si="200"/>
        <v>10578000</v>
      </c>
      <c r="AH369" s="41">
        <f t="shared" si="205"/>
        <v>2.3535159010068848E-2</v>
      </c>
      <c r="AI369" s="42">
        <f t="shared" si="206"/>
        <v>5.8367188270542205E-3</v>
      </c>
    </row>
    <row r="370" spans="1:35" outlineLevel="1">
      <c r="A370" s="16">
        <v>43</v>
      </c>
      <c r="B370" s="79" t="s">
        <v>990</v>
      </c>
      <c r="C370" s="81">
        <v>41919</v>
      </c>
      <c r="D370" s="78" t="s">
        <v>146</v>
      </c>
      <c r="E370" s="245"/>
      <c r="F370" s="79" t="s">
        <v>109</v>
      </c>
      <c r="G370" s="96">
        <v>41925</v>
      </c>
      <c r="H370" s="96">
        <v>42155</v>
      </c>
      <c r="I370" s="223"/>
      <c r="J370" s="117">
        <v>15395500</v>
      </c>
      <c r="K370" s="39"/>
      <c r="L370" s="102"/>
      <c r="M370" s="102"/>
      <c r="N370" s="102"/>
      <c r="O370" s="92" t="s">
        <v>131</v>
      </c>
      <c r="P370" s="39"/>
      <c r="Q370" s="102"/>
      <c r="R370" s="102"/>
      <c r="S370" s="102"/>
      <c r="T370" s="22">
        <f t="shared" si="201"/>
        <v>0</v>
      </c>
      <c r="U370" s="102"/>
      <c r="V370" s="102"/>
      <c r="W370" s="102"/>
      <c r="X370" s="22">
        <f t="shared" si="202"/>
        <v>0</v>
      </c>
      <c r="Y370" s="35"/>
      <c r="Z370" s="35"/>
      <c r="AA370" s="35"/>
      <c r="AB370" s="40">
        <f t="shared" si="203"/>
        <v>0</v>
      </c>
      <c r="AC370" s="35">
        <v>15395500</v>
      </c>
      <c r="AD370" s="35"/>
      <c r="AE370" s="35"/>
      <c r="AF370" s="40">
        <f t="shared" si="204"/>
        <v>15395500</v>
      </c>
      <c r="AG370" s="40">
        <f t="shared" si="200"/>
        <v>15395500</v>
      </c>
      <c r="AH370" s="41">
        <f t="shared" ref="AH370:AH373" si="207">IF(ISERROR(AG370/$I$327),0,AG370/$I$327)</f>
        <v>3.4253690729770747E-2</v>
      </c>
      <c r="AI370" s="42">
        <f t="shared" ref="AI370:AI373" si="208">IF(ISERROR(AG370/$AG$382),"-",AG370/$AG$382)</f>
        <v>8.4949144168948061E-3</v>
      </c>
    </row>
    <row r="371" spans="1:35" outlineLevel="1">
      <c r="A371" s="16">
        <v>44</v>
      </c>
      <c r="B371" s="79" t="s">
        <v>991</v>
      </c>
      <c r="C371" s="81">
        <v>41927</v>
      </c>
      <c r="D371" s="78" t="s">
        <v>992</v>
      </c>
      <c r="E371" s="245"/>
      <c r="F371" s="79" t="s">
        <v>109</v>
      </c>
      <c r="G371" s="96">
        <v>41929</v>
      </c>
      <c r="H371" s="96">
        <v>42155</v>
      </c>
      <c r="I371" s="223"/>
      <c r="J371" s="117">
        <v>3000000</v>
      </c>
      <c r="K371" s="39"/>
      <c r="L371" s="102"/>
      <c r="M371" s="102"/>
      <c r="N371" s="102"/>
      <c r="O371" s="92" t="s">
        <v>131</v>
      </c>
      <c r="P371" s="39"/>
      <c r="Q371" s="102"/>
      <c r="R371" s="102"/>
      <c r="S371" s="102"/>
      <c r="T371" s="22">
        <f t="shared" si="201"/>
        <v>0</v>
      </c>
      <c r="U371" s="102"/>
      <c r="V371" s="102"/>
      <c r="W371" s="102"/>
      <c r="X371" s="22">
        <f t="shared" si="202"/>
        <v>0</v>
      </c>
      <c r="Y371" s="35"/>
      <c r="Z371" s="35"/>
      <c r="AA371" s="35"/>
      <c r="AB371" s="40">
        <f t="shared" si="203"/>
        <v>0</v>
      </c>
      <c r="AC371" s="35">
        <v>3000000</v>
      </c>
      <c r="AD371" s="35"/>
      <c r="AE371" s="35"/>
      <c r="AF371" s="40">
        <f t="shared" si="204"/>
        <v>3000000</v>
      </c>
      <c r="AG371" s="40">
        <f t="shared" si="200"/>
        <v>3000000</v>
      </c>
      <c r="AH371" s="41">
        <f t="shared" si="207"/>
        <v>6.6747473085844722E-3</v>
      </c>
      <c r="AI371" s="42">
        <f t="shared" si="208"/>
        <v>1.6553371602536077E-3</v>
      </c>
    </row>
    <row r="372" spans="1:35" outlineLevel="1">
      <c r="A372" s="16">
        <v>45</v>
      </c>
      <c r="B372" s="79" t="s">
        <v>993</v>
      </c>
      <c r="C372" s="81">
        <v>41920</v>
      </c>
      <c r="D372" s="78" t="s">
        <v>994</v>
      </c>
      <c r="E372" s="245"/>
      <c r="F372" s="79" t="s">
        <v>109</v>
      </c>
      <c r="G372" s="96">
        <v>41927</v>
      </c>
      <c r="H372" s="96">
        <v>42155</v>
      </c>
      <c r="I372" s="223"/>
      <c r="J372" s="117">
        <v>10352500</v>
      </c>
      <c r="K372" s="39"/>
      <c r="L372" s="102"/>
      <c r="M372" s="102"/>
      <c r="N372" s="102"/>
      <c r="O372" s="92" t="s">
        <v>131</v>
      </c>
      <c r="P372" s="39"/>
      <c r="Q372" s="102"/>
      <c r="R372" s="102"/>
      <c r="S372" s="102"/>
      <c r="T372" s="22">
        <f t="shared" si="201"/>
        <v>0</v>
      </c>
      <c r="U372" s="102"/>
      <c r="V372" s="102"/>
      <c r="W372" s="102"/>
      <c r="X372" s="22">
        <f t="shared" si="202"/>
        <v>0</v>
      </c>
      <c r="Y372" s="35"/>
      <c r="Z372" s="35"/>
      <c r="AA372" s="35"/>
      <c r="AB372" s="40"/>
      <c r="AC372" s="35">
        <v>10352500</v>
      </c>
      <c r="AD372" s="35"/>
      <c r="AE372" s="35"/>
      <c r="AF372" s="40">
        <f t="shared" si="204"/>
        <v>10352500</v>
      </c>
      <c r="AG372" s="40">
        <f t="shared" si="200"/>
        <v>10352500</v>
      </c>
      <c r="AH372" s="41">
        <f t="shared" si="207"/>
        <v>2.3033440504040249E-2</v>
      </c>
      <c r="AI372" s="42">
        <f t="shared" si="208"/>
        <v>5.7122926505084907E-3</v>
      </c>
    </row>
    <row r="373" spans="1:35" ht="22.5" outlineLevel="1">
      <c r="A373" s="16">
        <v>46</v>
      </c>
      <c r="B373" s="79" t="s">
        <v>995</v>
      </c>
      <c r="C373" s="81">
        <v>41935</v>
      </c>
      <c r="D373" s="78" t="s">
        <v>996</v>
      </c>
      <c r="E373" s="245"/>
      <c r="F373" s="79" t="s">
        <v>109</v>
      </c>
      <c r="G373" s="96">
        <v>41936</v>
      </c>
      <c r="H373" s="96">
        <v>42155</v>
      </c>
      <c r="I373" s="223"/>
      <c r="J373" s="117">
        <v>3000000</v>
      </c>
      <c r="K373" s="39"/>
      <c r="L373" s="102"/>
      <c r="M373" s="102"/>
      <c r="N373" s="102"/>
      <c r="O373" s="92" t="s">
        <v>131</v>
      </c>
      <c r="P373" s="39"/>
      <c r="Q373" s="102"/>
      <c r="R373" s="102"/>
      <c r="S373" s="102"/>
      <c r="T373" s="22">
        <f t="shared" si="201"/>
        <v>0</v>
      </c>
      <c r="U373" s="102"/>
      <c r="V373" s="102"/>
      <c r="W373" s="102"/>
      <c r="X373" s="22">
        <f t="shared" si="202"/>
        <v>0</v>
      </c>
      <c r="Y373" s="35"/>
      <c r="Z373" s="35"/>
      <c r="AA373" s="35"/>
      <c r="AB373" s="40"/>
      <c r="AC373" s="35">
        <v>3000000</v>
      </c>
      <c r="AD373" s="35"/>
      <c r="AE373" s="35"/>
      <c r="AF373" s="40">
        <f t="shared" si="204"/>
        <v>3000000</v>
      </c>
      <c r="AG373" s="40">
        <f t="shared" si="200"/>
        <v>3000000</v>
      </c>
      <c r="AH373" s="41">
        <f t="shared" si="207"/>
        <v>6.6747473085844722E-3</v>
      </c>
      <c r="AI373" s="42">
        <f t="shared" si="208"/>
        <v>1.6553371602536077E-3</v>
      </c>
    </row>
    <row r="374" spans="1:35" ht="22.5" outlineLevel="1">
      <c r="A374" s="16">
        <v>47</v>
      </c>
      <c r="B374" s="79" t="s">
        <v>997</v>
      </c>
      <c r="C374" s="81">
        <v>41935</v>
      </c>
      <c r="D374" s="78" t="s">
        <v>845</v>
      </c>
      <c r="E374" s="245"/>
      <c r="F374" s="79" t="s">
        <v>109</v>
      </c>
      <c r="G374" s="96">
        <v>41936</v>
      </c>
      <c r="H374" s="96">
        <v>42155</v>
      </c>
      <c r="I374" s="223"/>
      <c r="J374" s="117">
        <v>5781000</v>
      </c>
      <c r="K374" s="117"/>
      <c r="L374" s="102"/>
      <c r="M374" s="102"/>
      <c r="N374" s="102"/>
      <c r="O374" s="92" t="s">
        <v>131</v>
      </c>
      <c r="P374" s="39"/>
      <c r="Q374" s="102"/>
      <c r="R374" s="102"/>
      <c r="S374" s="102"/>
      <c r="T374" s="22">
        <f t="shared" si="201"/>
        <v>0</v>
      </c>
      <c r="U374" s="102"/>
      <c r="V374" s="102"/>
      <c r="W374" s="102"/>
      <c r="X374" s="22">
        <f t="shared" si="202"/>
        <v>0</v>
      </c>
      <c r="Y374" s="35"/>
      <c r="Z374" s="35"/>
      <c r="AA374" s="35"/>
      <c r="AB374" s="40">
        <f t="shared" si="203"/>
        <v>0</v>
      </c>
      <c r="AC374" s="35">
        <v>5781000</v>
      </c>
      <c r="AD374" s="35"/>
      <c r="AE374" s="35"/>
      <c r="AF374" s="40">
        <f t="shared" si="204"/>
        <v>5781000</v>
      </c>
      <c r="AG374" s="40">
        <f t="shared" si="200"/>
        <v>5781000</v>
      </c>
      <c r="AH374" s="41">
        <f t="shared" si="205"/>
        <v>1.2862238063642279E-2</v>
      </c>
      <c r="AI374" s="42">
        <f t="shared" si="206"/>
        <v>3.1898347078087017E-3</v>
      </c>
    </row>
    <row r="375" spans="1:35" outlineLevel="1">
      <c r="A375" s="16">
        <v>48</v>
      </c>
      <c r="B375" s="79" t="s">
        <v>998</v>
      </c>
      <c r="C375" s="81">
        <v>41919</v>
      </c>
      <c r="D375" s="78" t="s">
        <v>469</v>
      </c>
      <c r="E375" s="245"/>
      <c r="F375" s="79" t="s">
        <v>109</v>
      </c>
      <c r="G375" s="96">
        <v>41927</v>
      </c>
      <c r="H375" s="96">
        <v>42155</v>
      </c>
      <c r="I375" s="223"/>
      <c r="J375" s="117">
        <v>19557000</v>
      </c>
      <c r="K375" s="117"/>
      <c r="L375" s="102"/>
      <c r="M375" s="102"/>
      <c r="N375" s="102"/>
      <c r="O375" s="92" t="s">
        <v>131</v>
      </c>
      <c r="P375" s="39"/>
      <c r="Q375" s="102"/>
      <c r="R375" s="102"/>
      <c r="S375" s="102"/>
      <c r="T375" s="22">
        <f t="shared" si="201"/>
        <v>0</v>
      </c>
      <c r="U375" s="102"/>
      <c r="V375" s="102"/>
      <c r="W375" s="102"/>
      <c r="X375" s="22">
        <f t="shared" si="202"/>
        <v>0</v>
      </c>
      <c r="Y375" s="35"/>
      <c r="Z375" s="35"/>
      <c r="AA375" s="35"/>
      <c r="AB375" s="40">
        <f t="shared" si="203"/>
        <v>0</v>
      </c>
      <c r="AC375" s="35">
        <v>19557000</v>
      </c>
      <c r="AD375" s="35"/>
      <c r="AE375" s="35"/>
      <c r="AF375" s="40">
        <f t="shared" si="204"/>
        <v>19557000</v>
      </c>
      <c r="AG375" s="40">
        <f t="shared" si="200"/>
        <v>19557000</v>
      </c>
      <c r="AH375" s="41">
        <f t="shared" si="205"/>
        <v>4.3512677704662175E-2</v>
      </c>
      <c r="AI375" s="42">
        <f t="shared" si="206"/>
        <v>1.0791142947693268E-2</v>
      </c>
    </row>
    <row r="376" spans="1:35" outlineLevel="1">
      <c r="A376" s="16">
        <v>49</v>
      </c>
      <c r="B376" s="79" t="s">
        <v>999</v>
      </c>
      <c r="C376" s="81">
        <v>41919</v>
      </c>
      <c r="D376" s="78" t="s">
        <v>470</v>
      </c>
      <c r="E376" s="245"/>
      <c r="F376" s="79" t="s">
        <v>109</v>
      </c>
      <c r="G376" s="96">
        <v>41921</v>
      </c>
      <c r="H376" s="96">
        <v>42155</v>
      </c>
      <c r="I376" s="223"/>
      <c r="J376" s="117">
        <v>13345500</v>
      </c>
      <c r="K376" s="117"/>
      <c r="L376" s="102"/>
      <c r="M376" s="102"/>
      <c r="N376" s="102"/>
      <c r="O376" s="92" t="s">
        <v>131</v>
      </c>
      <c r="P376" s="39"/>
      <c r="Q376" s="102"/>
      <c r="R376" s="102"/>
      <c r="S376" s="102"/>
      <c r="T376" s="22">
        <f t="shared" si="201"/>
        <v>0</v>
      </c>
      <c r="U376" s="102"/>
      <c r="V376" s="102"/>
      <c r="W376" s="102"/>
      <c r="X376" s="22">
        <f t="shared" si="202"/>
        <v>0</v>
      </c>
      <c r="Y376" s="35"/>
      <c r="Z376" s="35"/>
      <c r="AA376" s="35"/>
      <c r="AB376" s="40">
        <f t="shared" si="203"/>
        <v>0</v>
      </c>
      <c r="AC376" s="35">
        <v>13345500</v>
      </c>
      <c r="AD376" s="35"/>
      <c r="AE376" s="35"/>
      <c r="AF376" s="40">
        <f t="shared" si="204"/>
        <v>13345500</v>
      </c>
      <c r="AG376" s="40">
        <f t="shared" si="200"/>
        <v>13345500</v>
      </c>
      <c r="AH376" s="41">
        <f t="shared" si="205"/>
        <v>2.9692613402238024E-2</v>
      </c>
      <c r="AI376" s="42">
        <f t="shared" si="206"/>
        <v>7.3637673573881731E-3</v>
      </c>
    </row>
    <row r="377" spans="1:35" outlineLevel="1">
      <c r="A377" s="16">
        <v>50</v>
      </c>
      <c r="B377" s="79" t="s">
        <v>1000</v>
      </c>
      <c r="C377" s="81">
        <v>41919</v>
      </c>
      <c r="D377" s="78" t="s">
        <v>1001</v>
      </c>
      <c r="E377" s="246"/>
      <c r="F377" s="79" t="s">
        <v>109</v>
      </c>
      <c r="G377" s="96">
        <v>41921</v>
      </c>
      <c r="H377" s="96">
        <v>42155</v>
      </c>
      <c r="I377" s="180"/>
      <c r="J377" s="117">
        <v>5145500</v>
      </c>
      <c r="K377" s="117"/>
      <c r="L377" s="102"/>
      <c r="M377" s="102"/>
      <c r="N377" s="102"/>
      <c r="O377" s="92" t="s">
        <v>131</v>
      </c>
      <c r="P377" s="39"/>
      <c r="Q377" s="102"/>
      <c r="R377" s="102"/>
      <c r="S377" s="102"/>
      <c r="T377" s="22">
        <f t="shared" si="201"/>
        <v>0</v>
      </c>
      <c r="U377" s="102"/>
      <c r="V377" s="102"/>
      <c r="W377" s="102"/>
      <c r="X377" s="22">
        <f t="shared" si="202"/>
        <v>0</v>
      </c>
      <c r="Y377" s="35"/>
      <c r="Z377" s="35"/>
      <c r="AA377" s="35"/>
      <c r="AB377" s="40">
        <f t="shared" si="203"/>
        <v>0</v>
      </c>
      <c r="AC377" s="35">
        <v>5145500</v>
      </c>
      <c r="AD377" s="35"/>
      <c r="AE377" s="35"/>
      <c r="AF377" s="40">
        <f t="shared" si="204"/>
        <v>5145500</v>
      </c>
      <c r="AG377" s="40">
        <f t="shared" si="200"/>
        <v>5145500</v>
      </c>
      <c r="AH377" s="41">
        <f t="shared" si="205"/>
        <v>1.1448304092107134E-2</v>
      </c>
      <c r="AI377" s="42">
        <f t="shared" si="206"/>
        <v>2.8391791193616458E-3</v>
      </c>
    </row>
    <row r="378" spans="1:35" ht="12.75" customHeight="1">
      <c r="A378" s="181" t="s">
        <v>74</v>
      </c>
      <c r="B378" s="182"/>
      <c r="C378" s="182"/>
      <c r="D378" s="182"/>
      <c r="E378" s="182"/>
      <c r="F378" s="182"/>
      <c r="G378" s="182"/>
      <c r="H378" s="183"/>
      <c r="I378" s="55">
        <f>SUM(I327:I327)</f>
        <v>449455217</v>
      </c>
      <c r="J378" s="55">
        <f>SUM(J328:J377)</f>
        <v>449455217</v>
      </c>
      <c r="K378" s="56"/>
      <c r="L378" s="55">
        <f>SUM(L328:L328)</f>
        <v>0</v>
      </c>
      <c r="M378" s="55">
        <f>SUM(M328:M328)</f>
        <v>0</v>
      </c>
      <c r="N378" s="55">
        <f>SUM(N328:N328)</f>
        <v>0</v>
      </c>
      <c r="O378" s="57"/>
      <c r="P378" s="59"/>
      <c r="Q378" s="55">
        <f t="shared" ref="Q378:X378" si="209">SUM(Q328:Q328)</f>
        <v>0</v>
      </c>
      <c r="R378" s="55">
        <f t="shared" si="209"/>
        <v>0</v>
      </c>
      <c r="S378" s="55">
        <f t="shared" si="209"/>
        <v>0</v>
      </c>
      <c r="T378" s="60">
        <f t="shared" si="209"/>
        <v>0</v>
      </c>
      <c r="U378" s="55">
        <f t="shared" si="209"/>
        <v>0</v>
      </c>
      <c r="V378" s="55">
        <f t="shared" si="209"/>
        <v>0</v>
      </c>
      <c r="W378" s="55">
        <f t="shared" si="209"/>
        <v>0</v>
      </c>
      <c r="X378" s="60">
        <f t="shared" si="209"/>
        <v>0</v>
      </c>
      <c r="Y378" s="55">
        <f>SUM(Y328:Y377)</f>
        <v>0</v>
      </c>
      <c r="Z378" s="55">
        <f t="shared" ref="Z378:AA378" si="210">SUM(Z328:Z377)</f>
        <v>197033500</v>
      </c>
      <c r="AA378" s="55">
        <f t="shared" si="210"/>
        <v>176844717</v>
      </c>
      <c r="AB378" s="60">
        <f>SUM(AB328:AB377)</f>
        <v>373878217</v>
      </c>
      <c r="AC378" s="55">
        <f>SUM(AC328:AC377)</f>
        <v>75577000</v>
      </c>
      <c r="AD378" s="55">
        <f t="shared" ref="AD378:AE378" si="211">SUM(AD328:AD377)</f>
        <v>0</v>
      </c>
      <c r="AE378" s="55">
        <f t="shared" si="211"/>
        <v>0</v>
      </c>
      <c r="AF378" s="60">
        <f>SUM(AF328:AF377)</f>
        <v>75577000</v>
      </c>
      <c r="AG378" s="53">
        <f>SUM(AG328:AG377)</f>
        <v>449455217</v>
      </c>
      <c r="AH378" s="54">
        <f>IF(ISERROR(AG378/I378),0,AG378/I378)</f>
        <v>1</v>
      </c>
      <c r="AI378" s="54">
        <f>IF(ISERROR(AG378/$AG$382),0,AG378/$AG$382)</f>
        <v>0.24799997418998299</v>
      </c>
    </row>
    <row r="379" spans="1:35" ht="12.75" customHeight="1">
      <c r="A379" s="36"/>
      <c r="B379" s="187" t="s">
        <v>49</v>
      </c>
      <c r="C379" s="188"/>
      <c r="D379" s="189"/>
      <c r="E379" s="18"/>
      <c r="F379" s="19"/>
      <c r="G379" s="20"/>
      <c r="H379" s="20"/>
      <c r="I379" s="179">
        <v>60395388</v>
      </c>
      <c r="J379" s="22"/>
      <c r="K379" s="23"/>
      <c r="L379" s="24"/>
      <c r="M379" s="24"/>
      <c r="N379" s="24"/>
      <c r="O379" s="19"/>
      <c r="P379" s="25"/>
      <c r="Q379" s="22"/>
      <c r="R379" s="22"/>
      <c r="S379" s="22"/>
      <c r="T379" s="22"/>
      <c r="U379" s="22"/>
      <c r="V379" s="22"/>
      <c r="W379" s="22"/>
      <c r="X379" s="22"/>
      <c r="Y379" s="22"/>
      <c r="Z379" s="22"/>
      <c r="AA379" s="22"/>
      <c r="AB379" s="22"/>
      <c r="AC379" s="22"/>
      <c r="AD379" s="22"/>
      <c r="AE379" s="22"/>
      <c r="AF379" s="22"/>
      <c r="AG379" s="22"/>
      <c r="AH379" s="26"/>
      <c r="AI379" s="26"/>
    </row>
    <row r="380" spans="1:35" ht="45" customHeight="1" outlineLevel="1">
      <c r="A380" s="16">
        <v>1</v>
      </c>
      <c r="B380" s="78" t="s">
        <v>112</v>
      </c>
      <c r="C380" s="81">
        <v>41634</v>
      </c>
      <c r="D380" s="80" t="s">
        <v>108</v>
      </c>
      <c r="E380" s="78" t="s">
        <v>110</v>
      </c>
      <c r="F380" s="79" t="s">
        <v>109</v>
      </c>
      <c r="G380" s="81">
        <v>41764</v>
      </c>
      <c r="H380" s="81">
        <v>42004</v>
      </c>
      <c r="I380" s="180"/>
      <c r="J380" s="77">
        <v>60000000</v>
      </c>
      <c r="K380" s="28"/>
      <c r="L380" s="35"/>
      <c r="M380" s="35"/>
      <c r="N380" s="35"/>
      <c r="O380" s="79"/>
      <c r="P380" s="28"/>
      <c r="Q380" s="35"/>
      <c r="R380" s="35"/>
      <c r="S380" s="35"/>
      <c r="T380" s="40">
        <f>SUM(Q380:S380)</f>
        <v>0</v>
      </c>
      <c r="U380" s="35">
        <v>60000000</v>
      </c>
      <c r="V380" s="35"/>
      <c r="W380" s="35"/>
      <c r="X380" s="40">
        <f>SUM(U380:W380)</f>
        <v>60000000</v>
      </c>
      <c r="Y380" s="35"/>
      <c r="Z380" s="35"/>
      <c r="AA380" s="35"/>
      <c r="AB380" s="40">
        <f>SUM(Y380:AA380)</f>
        <v>0</v>
      </c>
      <c r="AC380" s="35"/>
      <c r="AD380" s="35"/>
      <c r="AE380" s="35"/>
      <c r="AF380" s="40">
        <f>SUM(AC380:AE380)</f>
        <v>0</v>
      </c>
      <c r="AG380" s="40">
        <f>SUM(T380,X380,AB380,AF380)</f>
        <v>60000000</v>
      </c>
      <c r="AH380" s="41">
        <f>IF(ISERROR(AG380/I379),0,AG380/I379)</f>
        <v>0.99345334117234252</v>
      </c>
      <c r="AI380" s="42">
        <f>IF(ISERROR(AG380/$AG$382),"-",AG380/$AG$382)</f>
        <v>3.3106743205072155E-2</v>
      </c>
    </row>
    <row r="381" spans="1:35" s="17" customFormat="1">
      <c r="A381" s="181" t="s">
        <v>50</v>
      </c>
      <c r="B381" s="182"/>
      <c r="C381" s="182"/>
      <c r="D381" s="182"/>
      <c r="E381" s="182"/>
      <c r="F381" s="182"/>
      <c r="G381" s="182"/>
      <c r="H381" s="183"/>
      <c r="I381" s="55">
        <f>SUM(I379:I379)</f>
        <v>60395388</v>
      </c>
      <c r="J381" s="55">
        <f>SUM(J380:J380)</f>
        <v>60000000</v>
      </c>
      <c r="K381" s="56"/>
      <c r="L381" s="55">
        <f>SUM(L380:L380)</f>
        <v>0</v>
      </c>
      <c r="M381" s="55">
        <f>SUM(M380:M380)</f>
        <v>0</v>
      </c>
      <c r="N381" s="55">
        <f>SUM(N380:N380)</f>
        <v>0</v>
      </c>
      <c r="O381" s="57"/>
      <c r="P381" s="59"/>
      <c r="Q381" s="55">
        <f t="shared" ref="Q381:AF381" si="212">SUM(Q380:Q380)</f>
        <v>0</v>
      </c>
      <c r="R381" s="55">
        <f t="shared" si="212"/>
        <v>0</v>
      </c>
      <c r="S381" s="55">
        <f t="shared" si="212"/>
        <v>0</v>
      </c>
      <c r="T381" s="60">
        <f t="shared" si="212"/>
        <v>0</v>
      </c>
      <c r="U381" s="55">
        <f t="shared" si="212"/>
        <v>60000000</v>
      </c>
      <c r="V381" s="55">
        <f t="shared" si="212"/>
        <v>0</v>
      </c>
      <c r="W381" s="55">
        <f t="shared" si="212"/>
        <v>0</v>
      </c>
      <c r="X381" s="60">
        <f t="shared" si="212"/>
        <v>60000000</v>
      </c>
      <c r="Y381" s="55">
        <f t="shared" si="212"/>
        <v>0</v>
      </c>
      <c r="Z381" s="55">
        <f t="shared" si="212"/>
        <v>0</v>
      </c>
      <c r="AA381" s="55">
        <f t="shared" si="212"/>
        <v>0</v>
      </c>
      <c r="AB381" s="60">
        <f t="shared" si="212"/>
        <v>0</v>
      </c>
      <c r="AC381" s="55">
        <f t="shared" si="212"/>
        <v>0</v>
      </c>
      <c r="AD381" s="55">
        <f t="shared" si="212"/>
        <v>0</v>
      </c>
      <c r="AE381" s="55">
        <f t="shared" si="212"/>
        <v>0</v>
      </c>
      <c r="AF381" s="60">
        <f t="shared" si="212"/>
        <v>0</v>
      </c>
      <c r="AG381" s="53">
        <f>SUM(AG380:AG380)</f>
        <v>60000000</v>
      </c>
      <c r="AH381" s="54">
        <f>IF(ISERROR(AG381/I381),0,AG381/I381)</f>
        <v>0.99345334117234252</v>
      </c>
      <c r="AI381" s="54">
        <f>IF(ISERROR(AG381/$AG$382),0,AG381/$AG$382)</f>
        <v>3.3106743205072155E-2</v>
      </c>
    </row>
    <row r="382" spans="1:35">
      <c r="A382" s="184" t="str">
        <f>"TOTAL ASIG."&amp;" "&amp;$A$5</f>
        <v xml:space="preserve">TOTAL ASIG. 24-03-001 FONDO DE INTERVENCIONES DE APOYO AL DESARROLLO INFANTIL </v>
      </c>
      <c r="B382" s="185"/>
      <c r="C382" s="185"/>
      <c r="D382" s="185"/>
      <c r="E382" s="185"/>
      <c r="F382" s="185"/>
      <c r="G382" s="185"/>
      <c r="H382" s="186"/>
      <c r="I382" s="62">
        <f>+I16+I26+I12763+I54+I93+I132+I164+I220+I254+I286+I298+I308+I378+I320+I326+I381+I37</f>
        <v>1812715000</v>
      </c>
      <c r="J382" s="60">
        <f>+J16+J26+J37+J54+J93+J132+J164+J220+J254+J286+J298+J308+J378+J320+J326+J381</f>
        <v>1812319612</v>
      </c>
      <c r="K382" s="63"/>
      <c r="L382" s="60">
        <f>+L16+L26+L37+L54+L93+L132+L164+L220+L254+L286+L298+L308+L378+L320+L326+L381</f>
        <v>6536</v>
      </c>
      <c r="M382" s="60">
        <f>+M16+M26+M37+M54+M93+M132+M164+M220+M254+M286+M298+M308+M378+M320+M326+M381</f>
        <v>3078</v>
      </c>
      <c r="N382" s="60">
        <f>+N16+N26+N37+N54+N93+N132+N164+N220+N254+N286+N298+N308+N378+N320+N326+N381</f>
        <v>0</v>
      </c>
      <c r="O382" s="64"/>
      <c r="P382" s="65"/>
      <c r="Q382" s="60">
        <f t="shared" ref="Q382:AG382" si="213">+Q16+Q26+Q37+Q54+Q93+Q132+Q164+Q220+Q254+Q286+Q298+Q308+Q378+Q320+Q326+Q381</f>
        <v>0</v>
      </c>
      <c r="R382" s="60">
        <f t="shared" si="213"/>
        <v>0</v>
      </c>
      <c r="S382" s="60">
        <f t="shared" si="213"/>
        <v>0</v>
      </c>
      <c r="T382" s="60">
        <f t="shared" si="213"/>
        <v>0</v>
      </c>
      <c r="U382" s="60">
        <f t="shared" si="213"/>
        <v>60000000</v>
      </c>
      <c r="V382" s="60">
        <f t="shared" si="213"/>
        <v>0</v>
      </c>
      <c r="W382" s="60">
        <f t="shared" si="213"/>
        <v>0</v>
      </c>
      <c r="X382" s="60">
        <f t="shared" si="213"/>
        <v>105411671</v>
      </c>
      <c r="Y382" s="60">
        <f t="shared" si="213"/>
        <v>52547438</v>
      </c>
      <c r="Z382" s="60">
        <f t="shared" si="213"/>
        <v>577294386</v>
      </c>
      <c r="AA382" s="60">
        <f t="shared" si="213"/>
        <v>668728733</v>
      </c>
      <c r="AB382" s="60">
        <f t="shared" si="213"/>
        <v>1201495645</v>
      </c>
      <c r="AC382" s="60">
        <f t="shared" si="213"/>
        <v>302019902</v>
      </c>
      <c r="AD382" s="60">
        <f t="shared" si="213"/>
        <v>100657888</v>
      </c>
      <c r="AE382" s="60">
        <f t="shared" si="213"/>
        <v>51071265</v>
      </c>
      <c r="AF382" s="60">
        <f t="shared" si="213"/>
        <v>450249055</v>
      </c>
      <c r="AG382" s="60">
        <f t="shared" si="213"/>
        <v>1812319612</v>
      </c>
      <c r="AH382" s="61">
        <f>IF(ISERROR(AG382/I382),"-",AG382/I382)</f>
        <v>0.99978188077000518</v>
      </c>
      <c r="AI382" s="61">
        <f>IF(ISERROR(AG382/$AG$382),"-",AG382/$AG$382)</f>
        <v>1</v>
      </c>
    </row>
    <row r="383" spans="1:35">
      <c r="I383" s="4"/>
      <c r="Q383" s="4"/>
      <c r="R383" s="4"/>
      <c r="S383" s="4"/>
      <c r="U383" s="4"/>
      <c r="V383" s="4"/>
      <c r="W383" s="4"/>
      <c r="Y383" s="4"/>
      <c r="Z383" s="4"/>
      <c r="AA383" s="4"/>
      <c r="AC383" s="4"/>
      <c r="AD383" s="4"/>
      <c r="AE383" s="4"/>
    </row>
    <row r="384" spans="1:35">
      <c r="I384" s="4"/>
      <c r="Q384" s="4"/>
      <c r="R384" s="4"/>
      <c r="S384" s="4"/>
      <c r="U384" s="4"/>
      <c r="V384" s="4"/>
      <c r="W384" s="4"/>
      <c r="Y384" s="4"/>
      <c r="Z384" s="4"/>
      <c r="AA384" s="4"/>
      <c r="AC384" s="4"/>
      <c r="AD384" s="4"/>
      <c r="AE384" s="4"/>
    </row>
    <row r="385" spans="9:31" ht="12.75">
      <c r="I385"/>
      <c r="Q385" s="4"/>
      <c r="R385" s="4"/>
      <c r="S385" s="4"/>
      <c r="U385" s="4"/>
      <c r="V385" s="4"/>
      <c r="W385" s="4"/>
      <c r="Y385" s="4"/>
      <c r="Z385" s="4"/>
      <c r="AA385" s="4"/>
      <c r="AC385" s="4"/>
      <c r="AD385" s="4"/>
      <c r="AE385" s="4"/>
    </row>
    <row r="386" spans="9:31">
      <c r="I386" s="4"/>
      <c r="Q386" s="4"/>
      <c r="R386" s="4"/>
      <c r="S386" s="4"/>
      <c r="U386" s="4"/>
      <c r="V386" s="4"/>
      <c r="W386" s="4"/>
      <c r="Y386" s="4"/>
      <c r="Z386" s="4"/>
      <c r="AA386" s="4"/>
      <c r="AC386" s="4"/>
      <c r="AD386" s="4"/>
      <c r="AE386" s="4"/>
    </row>
    <row r="387" spans="9:31">
      <c r="I387" s="4"/>
      <c r="Q387" s="4"/>
      <c r="R387" s="4"/>
      <c r="S387" s="4"/>
      <c r="U387" s="4"/>
      <c r="V387" s="4"/>
      <c r="W387" s="4"/>
      <c r="Y387" s="4"/>
      <c r="Z387" s="4"/>
      <c r="AA387" s="4"/>
      <c r="AC387" s="4"/>
      <c r="AD387" s="4"/>
      <c r="AE387" s="4"/>
    </row>
    <row r="388" spans="9:31">
      <c r="I388" s="4"/>
      <c r="Q388" s="4"/>
      <c r="R388" s="4"/>
      <c r="S388" s="4"/>
      <c r="U388" s="4"/>
      <c r="V388" s="4"/>
      <c r="W388" s="4"/>
      <c r="Y388" s="4"/>
      <c r="Z388" s="4"/>
      <c r="AA388" s="4"/>
      <c r="AC388" s="4"/>
      <c r="AD388" s="4"/>
      <c r="AE388" s="4"/>
    </row>
    <row r="389" spans="9:31">
      <c r="I389" s="4"/>
      <c r="Q389" s="4"/>
      <c r="R389" s="4"/>
      <c r="S389" s="4"/>
      <c r="U389" s="4"/>
      <c r="V389" s="4"/>
      <c r="W389" s="4"/>
      <c r="Y389" s="4"/>
      <c r="Z389" s="4"/>
      <c r="AA389" s="4"/>
      <c r="AC389" s="4"/>
      <c r="AD389" s="4"/>
      <c r="AE389" s="4"/>
    </row>
    <row r="390" spans="9:31">
      <c r="I390" s="4"/>
      <c r="Q390" s="4"/>
      <c r="R390" s="4"/>
      <c r="S390" s="4"/>
      <c r="U390" s="4"/>
      <c r="V390" s="4"/>
      <c r="W390" s="4"/>
      <c r="Y390" s="4"/>
      <c r="Z390" s="4"/>
      <c r="AA390" s="4"/>
      <c r="AC390" s="4"/>
      <c r="AD390" s="4"/>
      <c r="AE390" s="4"/>
    </row>
    <row r="391" spans="9:31">
      <c r="I391" s="4"/>
      <c r="Q391" s="4"/>
      <c r="R391" s="4"/>
      <c r="S391" s="4"/>
      <c r="U391" s="4"/>
      <c r="V391" s="4"/>
      <c r="W391" s="4"/>
      <c r="Y391" s="4"/>
      <c r="Z391" s="4"/>
      <c r="AA391" s="4"/>
      <c r="AC391" s="4"/>
      <c r="AD391" s="4"/>
      <c r="AE391" s="4"/>
    </row>
    <row r="392" spans="9:31">
      <c r="I392" s="4"/>
      <c r="Q392" s="4"/>
      <c r="R392" s="4"/>
      <c r="S392" s="4"/>
      <c r="U392" s="4"/>
      <c r="V392" s="4"/>
      <c r="W392" s="4"/>
      <c r="Y392" s="4"/>
      <c r="Z392" s="4"/>
      <c r="AA392" s="4"/>
      <c r="AC392" s="4"/>
      <c r="AD392" s="4"/>
      <c r="AE392" s="4"/>
    </row>
    <row r="393" spans="9:31">
      <c r="I393" s="4"/>
      <c r="Q393" s="4"/>
      <c r="R393" s="4"/>
      <c r="S393" s="4"/>
      <c r="U393" s="4"/>
      <c r="V393" s="4"/>
      <c r="W393" s="4"/>
      <c r="Y393" s="4"/>
      <c r="Z393" s="4"/>
      <c r="AA393" s="4"/>
      <c r="AC393" s="4"/>
      <c r="AD393" s="4"/>
      <c r="AE393" s="4"/>
    </row>
    <row r="394" spans="9:31">
      <c r="I394" s="4"/>
      <c r="Q394" s="4"/>
      <c r="R394" s="4"/>
      <c r="S394" s="4"/>
      <c r="U394" s="4"/>
      <c r="V394" s="4"/>
      <c r="W394" s="4"/>
      <c r="Y394" s="4"/>
      <c r="Z394" s="4"/>
      <c r="AA394" s="4"/>
      <c r="AC394" s="4"/>
      <c r="AD394" s="4"/>
      <c r="AE394" s="4"/>
    </row>
    <row r="395" spans="9:31">
      <c r="I395" s="4"/>
      <c r="Q395" s="4"/>
      <c r="R395" s="4"/>
      <c r="S395" s="4"/>
      <c r="U395" s="4"/>
      <c r="V395" s="4"/>
      <c r="W395" s="4"/>
      <c r="Y395" s="4"/>
      <c r="Z395" s="4"/>
      <c r="AA395" s="4"/>
      <c r="AC395" s="4"/>
      <c r="AD395" s="4"/>
      <c r="AE395" s="4"/>
    </row>
    <row r="396" spans="9:31">
      <c r="I396" s="4"/>
      <c r="Q396" s="4"/>
      <c r="R396" s="4"/>
      <c r="S396" s="4"/>
      <c r="U396" s="4"/>
      <c r="V396" s="4"/>
      <c r="W396" s="4"/>
      <c r="Y396" s="4"/>
      <c r="Z396" s="4"/>
      <c r="AA396" s="4"/>
      <c r="AC396" s="4"/>
      <c r="AD396" s="4"/>
      <c r="AE396" s="4"/>
    </row>
    <row r="397" spans="9:31">
      <c r="I397" s="4"/>
      <c r="Q397" s="4"/>
      <c r="R397" s="4"/>
      <c r="S397" s="4"/>
      <c r="U397" s="4"/>
      <c r="V397" s="4"/>
      <c r="W397" s="4"/>
      <c r="Y397" s="4"/>
      <c r="Z397" s="4"/>
      <c r="AA397" s="4"/>
      <c r="AC397" s="4"/>
      <c r="AD397" s="4"/>
      <c r="AE397" s="4"/>
    </row>
    <row r="398" spans="9:31">
      <c r="I398" s="4"/>
      <c r="Q398" s="4"/>
      <c r="R398" s="4"/>
      <c r="S398" s="4"/>
      <c r="U398" s="4"/>
      <c r="V398" s="4"/>
      <c r="W398" s="4"/>
      <c r="Y398" s="4"/>
      <c r="Z398" s="4"/>
      <c r="AA398" s="4"/>
      <c r="AC398" s="4"/>
      <c r="AD398" s="4"/>
      <c r="AE398" s="4"/>
    </row>
    <row r="399" spans="9:31">
      <c r="I399" s="4"/>
      <c r="Q399" s="4"/>
      <c r="R399" s="4"/>
      <c r="S399" s="4"/>
      <c r="U399" s="4"/>
      <c r="V399" s="4"/>
      <c r="W399" s="4"/>
      <c r="Y399" s="4"/>
      <c r="Z399" s="4"/>
      <c r="AA399" s="4"/>
      <c r="AC399" s="4"/>
      <c r="AD399" s="4"/>
      <c r="AE399" s="4"/>
    </row>
  </sheetData>
  <sheetProtection insertRows="0" autoFilter="0"/>
  <dataConsolidate/>
  <mergeCells count="95">
    <mergeCell ref="E288:E297"/>
    <mergeCell ref="E300:E307"/>
    <mergeCell ref="E310:E319"/>
    <mergeCell ref="E322:E325"/>
    <mergeCell ref="E328:E377"/>
    <mergeCell ref="E95:E131"/>
    <mergeCell ref="E134:E163"/>
    <mergeCell ref="E166:E219"/>
    <mergeCell ref="E222:E253"/>
    <mergeCell ref="E256:E285"/>
    <mergeCell ref="E9:E15"/>
    <mergeCell ref="E18:E25"/>
    <mergeCell ref="E28:E36"/>
    <mergeCell ref="E39:E53"/>
    <mergeCell ref="E56:E92"/>
    <mergeCell ref="A298:H298"/>
    <mergeCell ref="B299:D299"/>
    <mergeCell ref="A382:H382"/>
    <mergeCell ref="A320:H320"/>
    <mergeCell ref="B321:D321"/>
    <mergeCell ref="A326:H326"/>
    <mergeCell ref="B327:D327"/>
    <mergeCell ref="A378:H378"/>
    <mergeCell ref="B379:D379"/>
    <mergeCell ref="A381:H381"/>
    <mergeCell ref="AF6:AF7"/>
    <mergeCell ref="AG6:AG7"/>
    <mergeCell ref="AH6:AI6"/>
    <mergeCell ref="B133:D133"/>
    <mergeCell ref="A16:H16"/>
    <mergeCell ref="B17:D17"/>
    <mergeCell ref="A26:H26"/>
    <mergeCell ref="B27:D27"/>
    <mergeCell ref="A37:H37"/>
    <mergeCell ref="B38:D38"/>
    <mergeCell ref="A54:H54"/>
    <mergeCell ref="B55:D55"/>
    <mergeCell ref="A93:H93"/>
    <mergeCell ref="B94:D94"/>
    <mergeCell ref="A132:H132"/>
    <mergeCell ref="K28:K36"/>
    <mergeCell ref="AB6:AB7"/>
    <mergeCell ref="AC6:AE6"/>
    <mergeCell ref="X6:X7"/>
    <mergeCell ref="Y6:AA6"/>
    <mergeCell ref="O6:O7"/>
    <mergeCell ref="P6:P7"/>
    <mergeCell ref="Q6:S6"/>
    <mergeCell ref="T6:T7"/>
    <mergeCell ref="U6:W6"/>
    <mergeCell ref="J6:J7"/>
    <mergeCell ref="K6:K7"/>
    <mergeCell ref="L6:N6"/>
    <mergeCell ref="K9:K15"/>
    <mergeCell ref="M8:M15"/>
    <mergeCell ref="A1:AI1"/>
    <mergeCell ref="A2:AI2"/>
    <mergeCell ref="A3:AI3"/>
    <mergeCell ref="A4:AI4"/>
    <mergeCell ref="A5:T5"/>
    <mergeCell ref="A6:A7"/>
    <mergeCell ref="C6:C7"/>
    <mergeCell ref="D6:D7"/>
    <mergeCell ref="E6:E7"/>
    <mergeCell ref="F6:F7"/>
    <mergeCell ref="G6:H6"/>
    <mergeCell ref="I6:I7"/>
    <mergeCell ref="I8:I15"/>
    <mergeCell ref="I17:I25"/>
    <mergeCell ref="I27:I36"/>
    <mergeCell ref="K322:K325"/>
    <mergeCell ref="I221:I253"/>
    <mergeCell ref="B8:D8"/>
    <mergeCell ref="I38:I53"/>
    <mergeCell ref="I133:I163"/>
    <mergeCell ref="A308:H308"/>
    <mergeCell ref="I165:I219"/>
    <mergeCell ref="B309:D309"/>
    <mergeCell ref="A164:H164"/>
    <mergeCell ref="B165:D165"/>
    <mergeCell ref="A220:H220"/>
    <mergeCell ref="B221:D221"/>
    <mergeCell ref="A254:H254"/>
    <mergeCell ref="B255:D255"/>
    <mergeCell ref="A286:H286"/>
    <mergeCell ref="B287:D287"/>
    <mergeCell ref="I379:I380"/>
    <mergeCell ref="I55:I92"/>
    <mergeCell ref="I94:I131"/>
    <mergeCell ref="I255:I285"/>
    <mergeCell ref="I287:I297"/>
    <mergeCell ref="I327:I377"/>
    <mergeCell ref="I299:I307"/>
    <mergeCell ref="I321:I325"/>
    <mergeCell ref="I309:I319"/>
  </mergeCells>
  <dataValidations count="8">
    <dataValidation type="decimal" allowBlank="1" showInputMessage="1" showErrorMessage="1" errorTitle="Sólo números" error="Sólo ingresar números sin letras_x000a_" sqref="AC380:AE380 AE310:AE316 AC310:AD319 AC95:AD131 Q95:S131 AE95:AE127 Y95:Z131 L95:M131 AD9:AE15 Q56:S92 U56:W92 Y56:AA92 U39:W53 L56:M92 L39:M53 Y39:AA53 Q39:S53 Q28:S36 U28:W36 Y28:AA36 L28:M36 U9:W15 Q9:S15 Y9:AA15 U18:W25 AC28:AE36 AC18:AE18 AC39:AE53 L9:L15 AC10:AC14 AC56:AC75 AD56:AD85 AE56:AE89 AD322:AD323 AE322:AE325 AC322:AC325 AE256:AE285 AC222:AE253 AC166:AE219 AC134:AE163 U166:W219 U222:W253 L134:M163 U134:W163 Q134:S163 Y134:AA163 L166:M219 Q166:S219 Y166:AA219 L222:M253 Q222:S253 Y222:Z253 L256:M285 Q256:S285 Z256:AA285 AC256:AC263 U256:W285 AD288:AD292 U95:W131 AD256:AD271 U288:W297 L380:M380 Y380:AA380 U380:W380 Q380:S380 Z323:Z325 AA322:AA325 Y322:Y325 Y310:Y319 Q310:S319 U310:W319 L300:M307 Q300:S307 Y300:AA307 AA310:AA319 U300:W307 L328:M377 Q328:S377 AA328:AA351 U328:W377 U322:W325 L323:M325 Q322:S325 Y328:Y377 Z374:AA377 Z328:Z373 L288:M297 Q288:S297 AE288:AE295 Z288:AA297 AC328:AE377 AC300:AE307">
      <formula1>-100000000</formula1>
      <formula2>10000000000</formula2>
    </dataValidation>
    <dataValidation type="textLength" operator="lessThanOrEqual" allowBlank="1" showInputMessage="1" showErrorMessage="1" sqref="J380 AC9 J9:J15 J56:J75 J35:J36 J39:J53 AC15 AD324:AD325 J134:J163 J166:J219 J323:J325 K374:K377 AA352:AA373 J300:J307 J328:J377">
      <formula1>255</formula1>
    </dataValidation>
    <dataValidation type="date" errorStyle="information" operator="greaterThan" allowBlank="1" showInputMessage="1" showErrorMessage="1" errorTitle="SÓLO FECHAS" error="Las fechas corresponden al presupuesto 2014" sqref="G380:H380 G288:H297 G56:H92 G42:H53 G39:H40 H9:H15 G169:H219 H134:H163 G166:H167 G256:H285 H323:H325 G303:H307 G300:H301 G28:G36 G328:G351 H328:H377 G370:G377">
      <formula1>41275</formula1>
    </dataValidation>
    <dataValidation type="textLength" operator="lessThanOrEqual" allowBlank="1" showInputMessage="1" showErrorMessage="1" errorTitle="MÁXIMO DE CARACTERES SOBREPASADO" error="Sólo 255 caracteres por celdas" sqref="B380 O310:P319 K95:K131 O55:O92 B56:B85 K56:K92 K28 B39:B53 K9 O18:O25 K39:K53 D28:D36 O28:P36 B28:B36 O9:P15 E9 B9:B15 O380:P380 P56:P92 D39:D52 O39:P53 D56:D85 D95:D131 B95:B131 O322:P325 E134 O222:P253 O166:P219 K134:K163 B134:B163 K166:K219 D53 K222:K253 B166:B219 B222:B253 E166 O95:P131 K256:K285 O134:P163 B322:B325 K380 B328:B377 E256 E310 K310:K319 O288:P297 K300:K307 O256:P285 D380:F380 E322 O300:P307 E300 F323:F325 E222 K328:K373 B310:B319 E288 O328:P377 K288:K297 D9:D15 F9:F15 D134:D163 F134:F163 D166:D219 F166:F219 D222:D253 F222:F253 F256:F285 F300:F307 D310:D319 F310:F319 D328:D377 F328:F377 E328">
      <formula1>255</formula1>
    </dataValidation>
    <dataValidation type="date" operator="greaterThan" allowBlank="1" showInputMessage="1" showErrorMessage="1" errorTitle="Error en Ingresos de Fechas" error="La fecha debe corresponder al Año 2014." sqref="C380 C310:C319 C28:C36 G9:G15 C9:C15 C39:C53 C151:C163 G151:G163 C166:C219 C323:C325 C56:C75 G352:G369 C328:C377">
      <formula1>41275</formula1>
    </dataValidation>
    <dataValidation allowBlank="1" showInputMessage="1" showErrorMessage="1" errorTitle="Sólo números" error="Sólo ingresar números sin letras_x000a_" sqref="N379:N380 N94:N131 N8:N15 N55:N92 N38:N53 N27:N36 N17:N25 N221:N253 N133:N163 N165:N219 N255:N285 N321:N325 N299:N307 N327:N377 N309:N319 N287:N297"/>
    <dataValidation type="date" allowBlank="1" showInputMessage="1" showErrorMessage="1" errorTitle="SÓLO FECHAS" error="Las fechas corresponden a las del Año 2013" sqref="G302:H302 G41:H41 G168:H168">
      <formula1>41275</formula1>
      <formula2>41639</formula2>
    </dataValidation>
    <dataValidation type="list" operator="equal" allowBlank="1" showErrorMessage="1" sqref="C85">
      <formula1>"I,II,III,IV,V,VI,VII,VIII,IX,X,XI,XII,RM,XIV,XV"</formula1>
      <formula2>0</formula2>
    </dataValidation>
  </dataValidations>
  <printOptions horizontalCentered="1"/>
  <pageMargins left="0.35433070866141736" right="0.15748031496062992" top="0.39370078740157483" bottom="0.19685039370078741" header="0" footer="0"/>
  <pageSetup paperSize="184" scale="39" fitToHeight="20" orientation="landscape" r:id="rId1"/>
  <headerFooter alignWithMargins="0"/>
  <ignoredErrors>
    <ignoredError sqref="AI381 X132 T132 T286:X286 AB286 T320:X320 AF37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32</vt:i4>
      </vt:variant>
    </vt:vector>
  </HeadingPairs>
  <TitlesOfParts>
    <vt:vector size="48" baseType="lpstr">
      <vt:lpstr>24-01-001</vt:lpstr>
      <vt:lpstr>24-01-001 res </vt:lpstr>
      <vt:lpstr>24-02-001</vt:lpstr>
      <vt:lpstr>24-02-001 res</vt:lpstr>
      <vt:lpstr>24-02-002</vt:lpstr>
      <vt:lpstr>24-02-002 res</vt:lpstr>
      <vt:lpstr>24-02-003</vt:lpstr>
      <vt:lpstr>24-02-003 res</vt:lpstr>
      <vt:lpstr>24-03-001</vt:lpstr>
      <vt:lpstr>24-03-001 res</vt:lpstr>
      <vt:lpstr>24-03-002</vt:lpstr>
      <vt:lpstr>24-03-002 res</vt:lpstr>
      <vt:lpstr>24-03-003</vt:lpstr>
      <vt:lpstr>24-03-003 res</vt:lpstr>
      <vt:lpstr>24-03-005</vt:lpstr>
      <vt:lpstr>24-03-005 res</vt:lpstr>
      <vt:lpstr>'24-01-001'!Área_de_impresión</vt:lpstr>
      <vt:lpstr>'24-01-001 res '!Área_de_impresión</vt:lpstr>
      <vt:lpstr>'24-02-001'!Área_de_impresión</vt:lpstr>
      <vt:lpstr>'24-02-001 res'!Área_de_impresión</vt:lpstr>
      <vt:lpstr>'24-02-002'!Área_de_impresión</vt:lpstr>
      <vt:lpstr>'24-02-002 res'!Área_de_impresión</vt:lpstr>
      <vt:lpstr>'24-02-003'!Área_de_impresión</vt:lpstr>
      <vt:lpstr>'24-02-003 res'!Área_de_impresión</vt:lpstr>
      <vt:lpstr>'24-03-001'!Área_de_impresión</vt:lpstr>
      <vt:lpstr>'24-03-001 res'!Área_de_impresión</vt:lpstr>
      <vt:lpstr>'24-03-002'!Área_de_impresión</vt:lpstr>
      <vt:lpstr>'24-03-002 res'!Área_de_impresión</vt:lpstr>
      <vt:lpstr>'24-03-003'!Área_de_impresión</vt:lpstr>
      <vt:lpstr>'24-03-003 res'!Área_de_impresión</vt:lpstr>
      <vt:lpstr>'24-03-005'!Área_de_impresión</vt:lpstr>
      <vt:lpstr>'24-03-005 res'!Área_de_impresión</vt:lpstr>
      <vt:lpstr>'24-01-001'!Títulos_a_imprimir</vt:lpstr>
      <vt:lpstr>'24-01-001 res '!Títulos_a_imprimir</vt:lpstr>
      <vt:lpstr>'24-02-001'!Títulos_a_imprimir</vt:lpstr>
      <vt:lpstr>'24-02-001 res'!Títulos_a_imprimir</vt:lpstr>
      <vt:lpstr>'24-02-002'!Títulos_a_imprimir</vt:lpstr>
      <vt:lpstr>'24-02-002 res'!Títulos_a_imprimir</vt:lpstr>
      <vt:lpstr>'24-02-003'!Títulos_a_imprimir</vt:lpstr>
      <vt:lpstr>'24-02-003 res'!Títulos_a_imprimir</vt:lpstr>
      <vt:lpstr>'24-03-001'!Títulos_a_imprimir</vt:lpstr>
      <vt:lpstr>'24-03-001 res'!Títulos_a_imprimir</vt:lpstr>
      <vt:lpstr>'24-03-002'!Títulos_a_imprimir</vt:lpstr>
      <vt:lpstr>'24-03-002 res'!Títulos_a_imprimir</vt:lpstr>
      <vt:lpstr>'24-03-003'!Títulos_a_imprimir</vt:lpstr>
      <vt:lpstr>'24-03-003 res'!Títulos_a_imprimir</vt:lpstr>
      <vt:lpstr>'24-03-005'!Títulos_a_imprimir</vt:lpstr>
      <vt:lpstr>'24-03-005 res'!Títulos_a_imprimir</vt:lpstr>
    </vt:vector>
  </TitlesOfParts>
  <Company>MIDEPLAN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Ximena Serqueira</dc:creator>
  <cp:lastModifiedBy>tjeldrez</cp:lastModifiedBy>
  <cp:lastPrinted>2015-01-23T00:04:58Z</cp:lastPrinted>
  <dcterms:created xsi:type="dcterms:W3CDTF">2007-09-25T20:17:44Z</dcterms:created>
  <dcterms:modified xsi:type="dcterms:W3CDTF">2015-01-23T00:05:02Z</dcterms:modified>
</cp:coreProperties>
</file>